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95" windowWidth="23250" windowHeight="9405" activeTab="1"/>
  </bookViews>
  <sheets>
    <sheet name="master sheet" sheetId="16" r:id="rId1"/>
    <sheet name="8(GA1)" sheetId="1" r:id="rId2"/>
    <sheet name="summary" sheetId="2" r:id="rId3"/>
    <sheet name="8A" sheetId="3" r:id="rId4"/>
    <sheet name="9(GA2)" sheetId="4" r:id="rId5"/>
    <sheet name="10(GA3)" sheetId="5" r:id="rId6"/>
    <sheet name="1A" sheetId="6" r:id="rId7"/>
    <sheet name="1B" sheetId="7" r:id="rId8"/>
    <sheet name="1C " sheetId="8" r:id="rId9"/>
    <sheet name="1D" sheetId="9" r:id="rId10"/>
    <sheet name="2" sheetId="10" r:id="rId11"/>
    <sheet name="3" sheetId="11" r:id="rId12"/>
    <sheet name="4A" sheetId="12" r:id="rId13"/>
    <sheet name="4B" sheetId="13" r:id="rId14"/>
    <sheet name="5" sheetId="14" r:id="rId15"/>
    <sheet name="6" sheetId="15" r:id="rId16"/>
  </sheets>
  <externalReferences>
    <externalReference r:id="rId17"/>
  </externalReferences>
  <calcPr calcId="144525"/>
</workbook>
</file>

<file path=xl/calcChain.xml><?xml version="1.0" encoding="utf-8"?>
<calcChain xmlns="http://schemas.openxmlformats.org/spreadsheetml/2006/main">
  <c r="E30" i="15" l="1"/>
  <c r="B30" i="15"/>
  <c r="B8" i="14"/>
  <c r="I4" i="14"/>
  <c r="C4" i="14"/>
  <c r="G3" i="13"/>
  <c r="C3" i="13"/>
  <c r="G3" i="12"/>
  <c r="C3" i="12"/>
  <c r="F3" i="11"/>
  <c r="C3" i="11"/>
  <c r="E4" i="10"/>
  <c r="B4" i="10"/>
  <c r="E4" i="9"/>
  <c r="C4" i="9"/>
  <c r="E4" i="8"/>
  <c r="B4" i="8"/>
  <c r="K4" i="7"/>
  <c r="C4" i="7"/>
  <c r="B9" i="6"/>
  <c r="G4" i="6"/>
  <c r="C4" i="6"/>
  <c r="I5" i="5"/>
  <c r="F5" i="5"/>
  <c r="I5" i="4"/>
  <c r="F5" i="4"/>
  <c r="B8" i="3"/>
  <c r="F4" i="3"/>
  <c r="C4" i="3"/>
  <c r="A1" i="2"/>
  <c r="D3" i="2"/>
  <c r="B3" i="2"/>
  <c r="R5" i="1"/>
  <c r="M5" i="1"/>
  <c r="E5" i="1"/>
  <c r="A4" i="1"/>
  <c r="M34" i="1"/>
  <c r="R33" i="1"/>
  <c r="M33" i="1"/>
  <c r="R31" i="1"/>
  <c r="M31" i="1"/>
  <c r="M36" i="1" l="1"/>
  <c r="H22" i="1"/>
  <c r="Q22" i="1" s="1"/>
  <c r="K22" i="1"/>
  <c r="L22" i="1" s="1"/>
  <c r="P22" i="1"/>
  <c r="R22" i="1" s="1"/>
  <c r="P18" i="1"/>
  <c r="K18" i="1"/>
  <c r="L18" i="1" s="1"/>
  <c r="H18" i="1"/>
  <c r="Q18" i="1" s="1"/>
  <c r="P21" i="1"/>
  <c r="K21" i="1"/>
  <c r="L21" i="1" s="1"/>
  <c r="H21" i="1"/>
  <c r="I21" i="1" s="1"/>
  <c r="F42" i="1"/>
  <c r="E42" i="1"/>
  <c r="G41" i="1"/>
  <c r="G40" i="1"/>
  <c r="G39" i="1"/>
  <c r="G38" i="1"/>
  <c r="G37" i="1"/>
  <c r="G36" i="1"/>
  <c r="G35" i="1"/>
  <c r="G34" i="1"/>
  <c r="G33" i="1"/>
  <c r="G32" i="1"/>
  <c r="Q21" i="1" l="1"/>
  <c r="R21" i="1" s="1"/>
  <c r="I22" i="1"/>
  <c r="M22" i="1" s="1"/>
  <c r="M21" i="1"/>
  <c r="R18" i="1"/>
  <c r="I18" i="1"/>
  <c r="M18" i="1" s="1"/>
  <c r="G42" i="1"/>
  <c r="C6" i="2" l="1"/>
  <c r="C5" i="2"/>
  <c r="C4" i="2"/>
  <c r="E16" i="9"/>
  <c r="I14" i="6"/>
  <c r="H14" i="6"/>
  <c r="G14" i="6"/>
  <c r="F14" i="6"/>
  <c r="C18" i="2" l="1"/>
  <c r="O27" i="1"/>
  <c r="H9" i="1"/>
  <c r="K9" i="1" s="1"/>
  <c r="L9" i="1" s="1"/>
  <c r="P9" i="1"/>
  <c r="H10" i="1"/>
  <c r="K10" i="1" s="1"/>
  <c r="L10" i="1" s="1"/>
  <c r="P10" i="1"/>
  <c r="I11" i="1"/>
  <c r="L11" i="1"/>
  <c r="P11" i="1"/>
  <c r="Q11" i="1"/>
  <c r="H12" i="1"/>
  <c r="I12" i="1" s="1"/>
  <c r="P12" i="1"/>
  <c r="P24" i="1"/>
  <c r="K24" i="1"/>
  <c r="L24" i="1" s="1"/>
  <c r="H24" i="1"/>
  <c r="I24" i="1" s="1"/>
  <c r="P23" i="1"/>
  <c r="K23" i="1"/>
  <c r="L23" i="1" s="1"/>
  <c r="H23" i="1"/>
  <c r="I23" i="1" s="1"/>
  <c r="P17" i="1"/>
  <c r="K17" i="1"/>
  <c r="L17" i="1" s="1"/>
  <c r="H17" i="1"/>
  <c r="I17" i="1" s="1"/>
  <c r="P16" i="1"/>
  <c r="K16" i="1"/>
  <c r="L16" i="1" s="1"/>
  <c r="H16" i="1"/>
  <c r="I16" i="1" s="1"/>
  <c r="P15" i="1"/>
  <c r="K15" i="1"/>
  <c r="L15" i="1" s="1"/>
  <c r="H15" i="1"/>
  <c r="I15" i="1" s="1"/>
  <c r="P14" i="1"/>
  <c r="K14" i="1"/>
  <c r="L14" i="1" s="1"/>
  <c r="H14" i="1"/>
  <c r="I14" i="1" s="1"/>
  <c r="B54" i="15"/>
  <c r="E54" i="15"/>
  <c r="D52" i="15"/>
  <c r="D54" i="15" s="1"/>
  <c r="B48" i="15"/>
  <c r="D48" i="15"/>
  <c r="E48" i="15"/>
  <c r="B36" i="15"/>
  <c r="E36" i="15"/>
  <c r="B24" i="15"/>
  <c r="E24" i="15"/>
  <c r="D17" i="15"/>
  <c r="E17" i="15" s="1"/>
  <c r="D16" i="15"/>
  <c r="E16" i="15" s="1"/>
  <c r="D15" i="15"/>
  <c r="E15" i="15" s="1"/>
  <c r="D14" i="15"/>
  <c r="E14" i="15" s="1"/>
  <c r="B10" i="15"/>
  <c r="K8" i="14"/>
  <c r="J8" i="14"/>
  <c r="H8" i="10"/>
  <c r="G8" i="10"/>
  <c r="N10" i="7"/>
  <c r="M10" i="7"/>
  <c r="F10" i="7"/>
  <c r="K16" i="5"/>
  <c r="H16" i="5"/>
  <c r="G16" i="5"/>
  <c r="F16" i="5"/>
  <c r="E16" i="5"/>
  <c r="D16" i="5"/>
  <c r="C16" i="5"/>
  <c r="J15" i="5"/>
  <c r="N15" i="5" s="1"/>
  <c r="I15" i="5"/>
  <c r="M15" i="5" s="1"/>
  <c r="J14" i="5"/>
  <c r="N14" i="5" s="1"/>
  <c r="I14" i="5"/>
  <c r="L13" i="5"/>
  <c r="J13" i="5"/>
  <c r="N13" i="5" s="1"/>
  <c r="I13" i="5"/>
  <c r="M13" i="5" s="1"/>
  <c r="L12" i="5"/>
  <c r="J12" i="5"/>
  <c r="N12" i="5" s="1"/>
  <c r="I12" i="5"/>
  <c r="J11" i="5"/>
  <c r="N11" i="5" s="1"/>
  <c r="I11" i="5"/>
  <c r="J10" i="5"/>
  <c r="N10" i="5" s="1"/>
  <c r="N9" i="5"/>
  <c r="L9" i="5"/>
  <c r="I9" i="5"/>
  <c r="M9" i="5" s="1"/>
  <c r="H20" i="4"/>
  <c r="G20" i="4"/>
  <c r="F20" i="4"/>
  <c r="E20" i="4"/>
  <c r="D20" i="4"/>
  <c r="C20" i="4"/>
  <c r="N19" i="4"/>
  <c r="L19" i="4"/>
  <c r="I19" i="4"/>
  <c r="M19" i="4" s="1"/>
  <c r="N18" i="4"/>
  <c r="L18" i="4"/>
  <c r="I18" i="4"/>
  <c r="M18" i="4" s="1"/>
  <c r="N17" i="4"/>
  <c r="L17" i="4"/>
  <c r="I17" i="4"/>
  <c r="M17" i="4" s="1"/>
  <c r="N12" i="4"/>
  <c r="L12" i="4"/>
  <c r="I12" i="4"/>
  <c r="M12" i="4" s="1"/>
  <c r="N11" i="4"/>
  <c r="L11" i="4"/>
  <c r="I11" i="4"/>
  <c r="M11" i="4" s="1"/>
  <c r="N10" i="4"/>
  <c r="L10" i="4"/>
  <c r="I10" i="4"/>
  <c r="M10" i="4" s="1"/>
  <c r="I9" i="4"/>
  <c r="I20" i="4" s="1"/>
  <c r="D37" i="2"/>
  <c r="C37" i="2"/>
  <c r="D36" i="2"/>
  <c r="C36" i="2"/>
  <c r="D35" i="2"/>
  <c r="C35" i="2"/>
  <c r="D34" i="2"/>
  <c r="C34" i="2"/>
  <c r="D33" i="2"/>
  <c r="C33" i="2"/>
  <c r="D32" i="2"/>
  <c r="D38" i="2" s="1"/>
  <c r="C32" i="2"/>
  <c r="D30" i="2"/>
  <c r="C30" i="2"/>
  <c r="D29" i="2"/>
  <c r="D31" i="2" s="1"/>
  <c r="C29" i="2"/>
  <c r="D26" i="2"/>
  <c r="C26" i="2"/>
  <c r="C25" i="2"/>
  <c r="D23" i="2"/>
  <c r="D22" i="2"/>
  <c r="D21" i="2"/>
  <c r="C21" i="2"/>
  <c r="C20" i="2"/>
  <c r="D19" i="2"/>
  <c r="C19" i="2"/>
  <c r="D16" i="2"/>
  <c r="D15" i="2"/>
  <c r="C3" i="2"/>
  <c r="D4" i="3" s="1"/>
  <c r="G5" i="4" s="1"/>
  <c r="G5" i="5" s="1"/>
  <c r="E4" i="6" s="1"/>
  <c r="I4" i="7" s="1"/>
  <c r="D4" i="8" s="1"/>
  <c r="D4" i="9" s="1"/>
  <c r="D4" i="10" s="1"/>
  <c r="E3" i="11" s="1"/>
  <c r="F3" i="12" s="1"/>
  <c r="F3" i="13" s="1"/>
  <c r="G4" i="14" s="1"/>
  <c r="A3" i="2"/>
  <c r="A4" i="3" s="1"/>
  <c r="A1" i="3"/>
  <c r="R39" i="1"/>
  <c r="D20" i="2" s="1"/>
  <c r="R36" i="1"/>
  <c r="D18" i="2" s="1"/>
  <c r="R35" i="1"/>
  <c r="D25" i="2" s="1"/>
  <c r="P26" i="1"/>
  <c r="K26" i="1"/>
  <c r="L26" i="1" s="1"/>
  <c r="H26" i="1"/>
  <c r="I26" i="1" s="1"/>
  <c r="P25" i="1"/>
  <c r="K25" i="1"/>
  <c r="L25" i="1" s="1"/>
  <c r="H25" i="1"/>
  <c r="Q25" i="1" s="1"/>
  <c r="P20" i="1"/>
  <c r="K20" i="1"/>
  <c r="L20" i="1" s="1"/>
  <c r="H20" i="1"/>
  <c r="Q20" i="1" s="1"/>
  <c r="P19" i="1"/>
  <c r="K19" i="1"/>
  <c r="L19" i="1" s="1"/>
  <c r="H19" i="1"/>
  <c r="Q19" i="1" s="1"/>
  <c r="O13" i="1"/>
  <c r="M12" i="5" l="1"/>
  <c r="D36" i="15"/>
  <c r="L14" i="5"/>
  <c r="M11" i="5"/>
  <c r="I16" i="5"/>
  <c r="M10" i="5"/>
  <c r="L10" i="5"/>
  <c r="P27" i="1"/>
  <c r="M11" i="1"/>
  <c r="I25" i="1"/>
  <c r="M25" i="1" s="1"/>
  <c r="L27" i="1"/>
  <c r="K27" i="1"/>
  <c r="H27" i="1"/>
  <c r="I27" i="1" s="1"/>
  <c r="Q23" i="1"/>
  <c r="R23" i="1" s="1"/>
  <c r="I20" i="1"/>
  <c r="M20" i="1" s="1"/>
  <c r="I19" i="1"/>
  <c r="O28" i="1"/>
  <c r="R32" i="1" s="1"/>
  <c r="D14" i="2" s="1"/>
  <c r="Q12" i="1"/>
  <c r="R12" i="1" s="1"/>
  <c r="M16" i="1"/>
  <c r="K12" i="1"/>
  <c r="L12" i="1" s="1"/>
  <c r="M12" i="1" s="1"/>
  <c r="H13" i="1"/>
  <c r="I10" i="1"/>
  <c r="M10" i="1" s="1"/>
  <c r="C31" i="2"/>
  <c r="C38" i="2"/>
  <c r="M14" i="1"/>
  <c r="R11" i="1"/>
  <c r="I9" i="1"/>
  <c r="M9" i="1" s="1"/>
  <c r="Q10" i="1"/>
  <c r="R10" i="1" s="1"/>
  <c r="Q9" i="1"/>
  <c r="R9" i="1" s="1"/>
  <c r="M23" i="1"/>
  <c r="M24" i="1"/>
  <c r="Q24" i="1"/>
  <c r="R24" i="1" s="1"/>
  <c r="M17" i="1"/>
  <c r="M15" i="1"/>
  <c r="Q14" i="1"/>
  <c r="Q15" i="1"/>
  <c r="R15" i="1" s="1"/>
  <c r="Q16" i="1"/>
  <c r="R16" i="1" s="1"/>
  <c r="Q17" i="1"/>
  <c r="R17" i="1" s="1"/>
  <c r="R19" i="1"/>
  <c r="R25" i="1"/>
  <c r="Q26" i="1"/>
  <c r="R26" i="1" s="1"/>
  <c r="R20" i="1"/>
  <c r="D5" i="4"/>
  <c r="D5" i="5" s="1"/>
  <c r="A4" i="6" s="1"/>
  <c r="A4" i="7" s="1"/>
  <c r="A4" i="8" s="1"/>
  <c r="A4" i="9" s="1"/>
  <c r="A4" i="10" s="1"/>
  <c r="M19" i="1"/>
  <c r="D4" i="4"/>
  <c r="D4" i="5" s="1"/>
  <c r="A1" i="6" s="1"/>
  <c r="A1" i="7" s="1"/>
  <c r="A1" i="8" s="1"/>
  <c r="A1" i="9" s="1"/>
  <c r="A1" i="10" s="1"/>
  <c r="C8" i="3"/>
  <c r="M26" i="1"/>
  <c r="N16" i="5"/>
  <c r="L11" i="5"/>
  <c r="M14" i="5"/>
  <c r="L15" i="5"/>
  <c r="P13" i="1"/>
  <c r="J16" i="5"/>
  <c r="L16" i="5" l="1"/>
  <c r="M16" i="5"/>
  <c r="Q13" i="1"/>
  <c r="L13" i="1"/>
  <c r="M27" i="1"/>
  <c r="C11" i="2" s="1"/>
  <c r="R14" i="1"/>
  <c r="Q27" i="1"/>
  <c r="R27" i="1" s="1"/>
  <c r="D11" i="2" s="1"/>
  <c r="O29" i="1"/>
  <c r="M13" i="1"/>
  <c r="C10" i="2" s="1"/>
  <c r="H28" i="1"/>
  <c r="H29" i="1" s="1"/>
  <c r="I13" i="1"/>
  <c r="I28" i="1" s="1"/>
  <c r="I29" i="1" s="1"/>
  <c r="L28" i="1"/>
  <c r="L29" i="1" s="1"/>
  <c r="K13" i="1"/>
  <c r="K28" i="1" s="1"/>
  <c r="K29" i="1" s="1"/>
  <c r="R13" i="1"/>
  <c r="D10" i="2" s="1"/>
  <c r="A1" i="12"/>
  <c r="A1" i="13" s="1"/>
  <c r="A1" i="11"/>
  <c r="A3" i="11"/>
  <c r="A4" i="14" s="1"/>
  <c r="A3" i="12"/>
  <c r="A3" i="13" s="1"/>
  <c r="P28" i="1"/>
  <c r="P29" i="1" s="1"/>
  <c r="Q28" i="1" l="1"/>
  <c r="Q29" i="1" s="1"/>
  <c r="C24" i="2"/>
  <c r="M28" i="1"/>
  <c r="D12" i="2"/>
  <c r="C12" i="2"/>
  <c r="R28" i="1"/>
  <c r="D13" i="2" s="1"/>
  <c r="A1" i="14"/>
  <c r="C8" i="14" s="1"/>
  <c r="A1" i="15"/>
  <c r="M29" i="1" l="1"/>
  <c r="C13" i="2"/>
  <c r="C17" i="2"/>
  <c r="R34" i="1"/>
  <c r="D24" i="2" s="1"/>
  <c r="R29" i="1"/>
  <c r="D17" i="2"/>
  <c r="C27" i="2" l="1"/>
  <c r="C28" i="2" s="1"/>
  <c r="C39" i="2" s="1"/>
  <c r="D27" i="2"/>
  <c r="D28" i="2" s="1"/>
  <c r="D39" i="2" s="1"/>
  <c r="M43" i="1"/>
  <c r="K9" i="4" s="1"/>
  <c r="K20" i="4" s="1"/>
  <c r="R43" i="1"/>
  <c r="J9" i="4" s="1"/>
  <c r="J20" i="4" s="1"/>
  <c r="N9" i="4" l="1"/>
  <c r="N20" i="4" s="1"/>
  <c r="L9" i="4"/>
  <c r="L20" i="4" s="1"/>
  <c r="G8" i="3"/>
  <c r="H8" i="3" s="1"/>
  <c r="M9" i="4"/>
  <c r="M20" i="4" s="1"/>
  <c r="F8" i="3" l="1"/>
</calcChain>
</file>

<file path=xl/comments1.xml><?xml version="1.0" encoding="utf-8"?>
<comments xmlns="http://schemas.openxmlformats.org/spreadsheetml/2006/main">
  <authors>
    <author/>
  </authors>
  <commentList>
    <comment ref="R40" authorId="0">
      <text>
        <r>
          <rPr>
            <sz val="10"/>
            <color rgb="FF000000"/>
            <rFont val="Calibri"/>
            <family val="2"/>
            <scheme val="minor"/>
          </rPr>
          <t>Sandeep: Rs 2040 for one peon
(From 3/23 to 6/23 @150/- and From 7/23 to 02/24 @180/- p.m.)</t>
        </r>
      </text>
    </comment>
  </commentList>
</comments>
</file>

<file path=xl/sharedStrings.xml><?xml version="1.0" encoding="utf-8"?>
<sst xmlns="http://schemas.openxmlformats.org/spreadsheetml/2006/main" count="453" uniqueCount="270">
  <si>
    <t>jktLFkku ljdkj</t>
  </si>
  <si>
    <t xml:space="preserve"> izi= &amp; 8 ¼th-,- 1½</t>
  </si>
  <si>
    <t>¼ vuqHkkxkf/kdkfj;kas }kjk vius foHkkxk/;{kks dks izsf"kr djus gsrq½</t>
  </si>
  <si>
    <t>ctV esU;wvy</t>
  </si>
  <si>
    <t>Ø- l-</t>
  </si>
  <si>
    <t>uke</t>
  </si>
  <si>
    <t>Male/Female</t>
  </si>
  <si>
    <t>vkbZMh ua-</t>
  </si>
  <si>
    <t>in uke</t>
  </si>
  <si>
    <t>in dk Lohd`r osru</t>
  </si>
  <si>
    <t>12 ekg  dh jkf'k</t>
  </si>
  <si>
    <t>o`f) tks bl vof/k esa gksxh</t>
  </si>
  <si>
    <t>izFke fu;qfDr frfFk</t>
  </si>
  <si>
    <t>tUefrfFk</t>
  </si>
  <si>
    <t>fo-fo-</t>
  </si>
  <si>
    <t>is eSfVªDl ysoy</t>
  </si>
  <si>
    <t>osru</t>
  </si>
  <si>
    <t>osru o`f) frfFk</t>
  </si>
  <si>
    <t>jde o`f)</t>
  </si>
  <si>
    <t>dqy osru</t>
  </si>
  <si>
    <t>2A</t>
  </si>
  <si>
    <t>9A</t>
  </si>
  <si>
    <t>11A</t>
  </si>
  <si>
    <t>11B</t>
  </si>
  <si>
    <t>11C</t>
  </si>
  <si>
    <t>11D</t>
  </si>
  <si>
    <t>L-10</t>
  </si>
  <si>
    <r>
      <rPr>
        <b/>
        <sz val="12"/>
        <rFont val="DevLys 010"/>
      </rPr>
      <t xml:space="preserve">;ksx jktif=r vf/kdkjh </t>
    </r>
    <r>
      <rPr>
        <b/>
        <sz val="10"/>
        <rFont val="Cambria"/>
        <family val="1"/>
      </rPr>
      <t>(A)</t>
    </r>
  </si>
  <si>
    <r>
      <rPr>
        <b/>
        <sz val="12"/>
        <rFont val="DevLys 010"/>
      </rPr>
      <t xml:space="preserve">;ksx vjktif=r deZpkjh </t>
    </r>
    <r>
      <rPr>
        <b/>
        <sz val="10"/>
        <rFont val="Cambria"/>
        <family val="1"/>
      </rPr>
      <t>(B)</t>
    </r>
  </si>
  <si>
    <t>Total A+B (C/F)</t>
  </si>
  <si>
    <t>Total A+B (B/F)</t>
  </si>
  <si>
    <t>Lohd`r in</t>
  </si>
  <si>
    <t>Lohd`r</t>
  </si>
  <si>
    <t>dk;Zjr</t>
  </si>
  <si>
    <t>fjDr</t>
  </si>
  <si>
    <t xml:space="preserve">DA Arrear 01/23 to 02/23 </t>
  </si>
  <si>
    <t>PL Surrender</t>
  </si>
  <si>
    <t>fodykax HkÙkk dkfeZd la[;k</t>
  </si>
  <si>
    <t>Fixation / ACP Arrear</t>
  </si>
  <si>
    <t>7th Pay Fixation Arrear</t>
  </si>
  <si>
    <t>Cashier Allowance @ Rs 75</t>
  </si>
  <si>
    <t>Washing Allowance @ Rs 180</t>
  </si>
  <si>
    <t>Employee on FIX PAY</t>
  </si>
  <si>
    <t>Total</t>
  </si>
  <si>
    <t xml:space="preserve">dqy ;ksx laosru en </t>
  </si>
  <si>
    <t xml:space="preserve">Lohd`r inks dh la[;k %&amp; </t>
  </si>
  <si>
    <t xml:space="preserve">fjDr inks dh la[;k %&amp; </t>
  </si>
  <si>
    <t>dk;Zjr inksa dh la[;k %&amp;</t>
  </si>
  <si>
    <t xml:space="preserve">dqy Nk= la[;k %&amp; </t>
  </si>
  <si>
    <t>Ø-la-</t>
  </si>
  <si>
    <t>en 'kh"kZd</t>
  </si>
  <si>
    <t>vk; O;;d vuqeku 2024&amp;25</t>
  </si>
  <si>
    <t>la’kksf/kr vuqeku 2023&amp;24</t>
  </si>
  <si>
    <t>osru vf/kdkjhx.k</t>
  </si>
  <si>
    <t>osru deZpkjhx.k</t>
  </si>
  <si>
    <t>;ksx osru</t>
  </si>
  <si>
    <t xml:space="preserve">eagxkbZ HkÙkk ,sfj;j </t>
  </si>
  <si>
    <t>---</t>
  </si>
  <si>
    <t>p;fur@fLFkjhdj.k ,fj;j</t>
  </si>
  <si>
    <t>cksul dk;Zjr dkfeZdks dk</t>
  </si>
  <si>
    <t>LFkkbZ ikfjJfed ij fu;qDr deZpkfj;kssa dk osru</t>
  </si>
  <si>
    <t>jksdfM+;k HkÙkk</t>
  </si>
  <si>
    <t>/kqykbZ HkÙkk</t>
  </si>
  <si>
    <t>lkbZfdy HkÙkk</t>
  </si>
  <si>
    <t>LVksj HkÙkk</t>
  </si>
  <si>
    <t>lefiZr vodk’k</t>
  </si>
  <si>
    <t>fodykax HkÙkk</t>
  </si>
  <si>
    <t>fo|kFkhZ fe= ekuns;</t>
  </si>
  <si>
    <t>;ksx HkÙks o ekuns;</t>
  </si>
  <si>
    <t>dqy ;ksx laosru</t>
  </si>
  <si>
    <t>;k=k O;;&amp;03</t>
  </si>
  <si>
    <t>fpfdRlk O;;&amp;04</t>
  </si>
  <si>
    <t>;ksx th-,- 4</t>
  </si>
  <si>
    <t>dk;kZy; O;; &amp; 05</t>
  </si>
  <si>
    <t>fo|qr ,oa ty &amp; 19</t>
  </si>
  <si>
    <t>iqqLrdky; &amp; 31</t>
  </si>
  <si>
    <t>iz;ksx'kkyk &amp; 33</t>
  </si>
  <si>
    <t>ofnZ;k¡ &amp; 37</t>
  </si>
  <si>
    <t>[ksydwn &amp; 57</t>
  </si>
  <si>
    <t>;ksx th-,- 2</t>
  </si>
  <si>
    <t>egk;ksx</t>
  </si>
  <si>
    <t>izi= &amp; 8 ,</t>
  </si>
  <si>
    <t>01 laosru dk x.kuk@ekax izi=</t>
  </si>
  <si>
    <t>dz-la-</t>
  </si>
  <si>
    <t>vkWfQl vkbZMh</t>
  </si>
  <si>
    <t>fo|ky; dk uke</t>
  </si>
  <si>
    <t>izi= 9 ¼th-,-­2½</t>
  </si>
  <si>
    <t>eq[; 'kh"kZd</t>
  </si>
  <si>
    <t>y/kq 'kh"kZd</t>
  </si>
  <si>
    <t>S.No.</t>
  </si>
  <si>
    <t>Account Head</t>
  </si>
  <si>
    <r>
      <rPr>
        <sz val="10"/>
        <rFont val="Arial"/>
        <family val="2"/>
      </rPr>
      <t>Actuals</t>
    </r>
    <r>
      <rPr>
        <sz val="10"/>
        <rFont val="Kruti Dev 010"/>
      </rPr>
      <t xml:space="preserve"> </t>
    </r>
    <r>
      <rPr>
        <sz val="12"/>
        <rFont val="Kruti Dev 010"/>
      </rPr>
      <t>okLrfod vkadMs</t>
    </r>
  </si>
  <si>
    <r>
      <rPr>
        <sz val="10"/>
        <rFont val="Arial"/>
        <family val="2"/>
      </rPr>
      <t xml:space="preserve">Actuals </t>
    </r>
    <r>
      <rPr>
        <sz val="12"/>
        <rFont val="Kruti Dev 010"/>
      </rPr>
      <t>okLrfod O;; vkadMs</t>
    </r>
  </si>
  <si>
    <r>
      <rPr>
        <sz val="10"/>
        <rFont val="Arial"/>
        <family val="2"/>
      </rPr>
      <t>Increment</t>
    </r>
    <r>
      <rPr>
        <sz val="10"/>
        <rFont val="Kruti Dev 010"/>
      </rPr>
      <t>¼ $½</t>
    </r>
    <r>
      <rPr>
        <sz val="10"/>
        <rFont val="Arial"/>
        <family val="2"/>
      </rPr>
      <t>or decrese</t>
    </r>
    <r>
      <rPr>
        <sz val="10"/>
        <rFont val="Kruti Dev 010"/>
      </rPr>
      <t>¼­½</t>
    </r>
    <r>
      <rPr>
        <sz val="10"/>
        <rFont val="Arial"/>
        <family val="2"/>
      </rPr>
      <t>between columns</t>
    </r>
  </si>
  <si>
    <t>2022-23</t>
  </si>
  <si>
    <t>Total of columns 7 &amp; 8</t>
  </si>
  <si>
    <t>6 and 10</t>
  </si>
  <si>
    <t>9 and 10</t>
  </si>
  <si>
    <t>10 and 11</t>
  </si>
  <si>
    <t>Salary-01</t>
  </si>
  <si>
    <t>T.E.-03</t>
  </si>
  <si>
    <t>Medical-04</t>
  </si>
  <si>
    <t>O.E.-05</t>
  </si>
  <si>
    <t>Rent - 09</t>
  </si>
  <si>
    <t>Electricity - 19</t>
  </si>
  <si>
    <t>Misc.-28</t>
  </si>
  <si>
    <t>Library-31</t>
  </si>
  <si>
    <t>Lab-33</t>
  </si>
  <si>
    <t>Liveries-37</t>
  </si>
  <si>
    <t>Spl.Ser-57</t>
  </si>
  <si>
    <t>izi= 10 ¼th-,- 3½</t>
  </si>
  <si>
    <t>¼ vuqHkkxkf?kdkfj;kas }kjk vius foHkkxk?;{kks dks izsf"kr djus gsrq½</t>
  </si>
  <si>
    <t>S. No.</t>
  </si>
  <si>
    <r>
      <rPr>
        <sz val="10"/>
        <rFont val="Arial"/>
        <family val="2"/>
      </rPr>
      <t>Actuals</t>
    </r>
    <r>
      <rPr>
        <sz val="10"/>
        <rFont val="Kruti Dev 010"/>
      </rPr>
      <t xml:space="preserve"> </t>
    </r>
    <r>
      <rPr>
        <sz val="12"/>
        <rFont val="Kruti Dev 010"/>
      </rPr>
      <t>okLrfod vkadMs</t>
    </r>
  </si>
  <si>
    <r>
      <rPr>
        <sz val="10"/>
        <rFont val="Arial"/>
        <family val="2"/>
      </rPr>
      <t xml:space="preserve">Actuals </t>
    </r>
    <r>
      <rPr>
        <sz val="12"/>
        <rFont val="Kruti Dev 010"/>
      </rPr>
      <t>okLrfod vk; vkadMs</t>
    </r>
  </si>
  <si>
    <r>
      <rPr>
        <sz val="10"/>
        <rFont val="Arial"/>
        <family val="2"/>
      </rPr>
      <t>Increment</t>
    </r>
    <r>
      <rPr>
        <sz val="10"/>
        <rFont val="Kruti Dev 010"/>
      </rPr>
      <t>¼ $½</t>
    </r>
    <r>
      <rPr>
        <sz val="10"/>
        <rFont val="Arial"/>
        <family val="2"/>
      </rPr>
      <t>or decrese</t>
    </r>
    <r>
      <rPr>
        <sz val="10"/>
        <rFont val="Kruti Dev 010"/>
      </rPr>
      <t>¼­½</t>
    </r>
    <r>
      <rPr>
        <sz val="10"/>
        <rFont val="Arial"/>
        <family val="2"/>
      </rPr>
      <t>between columns</t>
    </r>
  </si>
  <si>
    <t>Tuition Fees</t>
  </si>
  <si>
    <t>Admission Fees</t>
  </si>
  <si>
    <t>TC Fees</t>
  </si>
  <si>
    <t>Hkou ds vU; iz;kstu ls vk;</t>
  </si>
  <si>
    <t>fuykeh ls vk;</t>
  </si>
  <si>
    <t>fo|kFkhZ lqj{kk nq?kVZuk chek izhfe;e</t>
  </si>
  <si>
    <t>vU; vk;</t>
  </si>
  <si>
    <t>izi= &amp; 1</t>
  </si>
  <si>
    <t>¼v½ fu;fer@dk;Z izHkkfjr Lohd`r inks dk fooj.k</t>
  </si>
  <si>
    <t>ys[kksa dk 'kh"kZ</t>
  </si>
  <si>
    <t>vk;kstuk fHkUu@vk;kstuk@ds-iz-;kstuk</t>
  </si>
  <si>
    <t>inuke</t>
  </si>
  <si>
    <t>orZeku Lohd`r inkas dh la[;k</t>
  </si>
  <si>
    <t>fu;fer dk;Zjr</t>
  </si>
  <si>
    <t>31-8-2023 dks fjDr inks dh la[;k</t>
  </si>
  <si>
    <t>1-1-04 ls iwoZ fu;qDr</t>
  </si>
  <si>
    <t>1-1-04 ds i'pkr fu;qDr</t>
  </si>
  <si>
    <t>;ksx</t>
  </si>
  <si>
    <t xml:space="preserve">izi= &amp; 1 </t>
  </si>
  <si>
    <t>¼c½ foHkkx esa dk;Zjr vU; dkfeZdksa dk fooj.k</t>
  </si>
  <si>
    <t>fjDr inkas dh la[;k</t>
  </si>
  <si>
    <t>rnFkZ vLFkkbZ fu;qfDr la[;k</t>
  </si>
  <si>
    <t>vkSlr izfr O;fDr izfr ekg O;; ¼:- esa½</t>
  </si>
  <si>
    <t>iqu% fu;qfDr la[;k</t>
  </si>
  <si>
    <t>,tsalh ds ek/;e ls</t>
  </si>
  <si>
    <t>izR;{k lafonk la[;k</t>
  </si>
  <si>
    <t>dkfeZd foHkkx ds ifji= ds vuqlkj la[;k</t>
  </si>
  <si>
    <t>vU; la[;k</t>
  </si>
  <si>
    <t>izekf.kr fd;k tkrk gS fd mi;qZDr lwpuk dh Lohd`fr;ksa ds lUnHkZ esa O;fDrxr rkSj ij esjs }kjk tkap iMrky dj yh xbZ gS vkSj bls lgh ik;k x;k gSA</t>
  </si>
  <si>
    <t>¼l½ foHkkx esa dk;Zjr vU; dkfeZdksa dk fooj.k ¼Lohd`r inksa ds vfrfjDr½</t>
  </si>
  <si>
    <t>la[;k</t>
  </si>
  <si>
    <t>okf"kZd foÙkh; Hkkj</t>
  </si>
  <si>
    <t>----</t>
  </si>
  <si>
    <t>¼n½ fjDr inksa dk fooj.k</t>
  </si>
  <si>
    <t>ctV en</t>
  </si>
  <si>
    <t>fo"k;</t>
  </si>
  <si>
    <t>fjDr in</t>
  </si>
  <si>
    <t>fjDr gksus dk fnukad</t>
  </si>
  <si>
    <t>fjDr dk dkj.k</t>
  </si>
  <si>
    <t xml:space="preserve">izi= &amp; 2 </t>
  </si>
  <si>
    <t>ofnZ;ksa ij O;;</t>
  </si>
  <si>
    <t>ctV Øekad</t>
  </si>
  <si>
    <t>dkfeZd dk uke</t>
  </si>
  <si>
    <t>iq:"k@efgyk</t>
  </si>
  <si>
    <t>izi= 3</t>
  </si>
  <si>
    <t>th-,- 1 ¼izi= 8½ esa 'kkfey fLFkj osru ij dk;Zjr dkfeZdksa dk fooj.k</t>
  </si>
  <si>
    <t>dkfeZd dk fooj.k</t>
  </si>
  <si>
    <t>,d ekg dh jkf'k</t>
  </si>
  <si>
    <t>fu;qfDr frfFk</t>
  </si>
  <si>
    <t>izi= 4 ¼v½</t>
  </si>
  <si>
    <t>lsokfuo`r dkfeZdksa ds vuqi;ksftr mikftZr vodk'k dk udnhdj.k jkf'k gsrq izLrko</t>
  </si>
  <si>
    <t xml:space="preserve">     en 'kh"kZd&amp;    2071&amp;isa'ku rFkk lsokfuo`fÙk fgr ykHk</t>
  </si>
  <si>
    <t>01&amp;flfoy</t>
  </si>
  <si>
    <t xml:space="preserve">           115&amp;NqVVh udnhdj.k fgr ykHk</t>
  </si>
  <si>
    <t>deZpkjh dk uke</t>
  </si>
  <si>
    <t>in</t>
  </si>
  <si>
    <t>tUe frfFk</t>
  </si>
  <si>
    <t>lsokfuo`fÙk frfFk</t>
  </si>
  <si>
    <t>lsokfuo`fÙk frfFk dks ewy osru</t>
  </si>
  <si>
    <t>vuqi;ksftr mikftZr vodk'k dh la[;k</t>
  </si>
  <si>
    <t>jkf'k</t>
  </si>
  <si>
    <t>izi= 4 ¼c½</t>
  </si>
  <si>
    <t xml:space="preserve">lsokfuo`r dkfeZdksa ds vuqi;ksftr mikftZr vodk'k dk udnhdj.k jkf'k gsrq izLrko </t>
  </si>
  <si>
    <t>izi= 5</t>
  </si>
  <si>
    <t>cdk;k nkoksa dk izi=</t>
  </si>
  <si>
    <r>
      <rPr>
        <sz val="16"/>
        <rFont val="Kruti Dev 010"/>
      </rPr>
      <t>Ø</t>
    </r>
    <r>
      <rPr>
        <sz val="16"/>
        <rFont val="DevLys 010"/>
      </rPr>
      <t>-la-</t>
    </r>
  </si>
  <si>
    <t>fo|ky;@dk;kZy; dk uke</t>
  </si>
  <si>
    <t>;k=k HkÙkk</t>
  </si>
  <si>
    <t>fpfdRlk O;;</t>
  </si>
  <si>
    <t>izi= 6</t>
  </si>
  <si>
    <r>
      <rPr>
        <sz val="12"/>
        <rFont val="Arial"/>
        <family val="2"/>
      </rPr>
      <t>SC</t>
    </r>
    <r>
      <rPr>
        <sz val="12"/>
        <rFont val="Kruti Dev 010"/>
      </rPr>
      <t xml:space="preserve"> </t>
    </r>
    <r>
      <rPr>
        <sz val="14"/>
        <rFont val="Kruti Dev 010"/>
      </rPr>
      <t xml:space="preserve">iwoZ eSfVªd Nk=o`fr;ksa dk fooj.k  </t>
    </r>
  </si>
  <si>
    <t>d{kk</t>
  </si>
  <si>
    <t>Nk= la[;k</t>
  </si>
  <si>
    <t>nj izfrekg</t>
  </si>
  <si>
    <t>xro"kZ dk cdk;k ------ ls cdk;k dk fooj.k</t>
  </si>
  <si>
    <t>o"kZ</t>
  </si>
  <si>
    <t>6 ls 8 Nk=</t>
  </si>
  <si>
    <t>6 ls 8 Nk=k</t>
  </si>
  <si>
    <t>9 ls 10 rd Nk=</t>
  </si>
  <si>
    <t>9 ls 10 rd Nk=k</t>
  </si>
  <si>
    <r>
      <rPr>
        <sz val="12"/>
        <rFont val="Arial"/>
        <family val="2"/>
      </rPr>
      <t>ST</t>
    </r>
    <r>
      <rPr>
        <sz val="12"/>
        <rFont val="Kruti Dev 010"/>
      </rPr>
      <t xml:space="preserve"> </t>
    </r>
    <r>
      <rPr>
        <sz val="14"/>
        <rFont val="Kruti Dev 010"/>
      </rPr>
      <t>iwoZ eSfVªd Nk=o`fr;ksa dk fooj.k</t>
    </r>
    <r>
      <rPr>
        <sz val="14"/>
        <rFont val="DevLys 010 "/>
      </rPr>
      <t xml:space="preserve">  </t>
    </r>
  </si>
  <si>
    <r>
      <rPr>
        <sz val="12"/>
        <rFont val="Arial"/>
        <family val="2"/>
      </rPr>
      <t>OBC</t>
    </r>
    <r>
      <rPr>
        <sz val="12"/>
        <rFont val="Kruti Dev 010"/>
      </rPr>
      <t xml:space="preserve"> </t>
    </r>
    <r>
      <rPr>
        <sz val="14"/>
        <rFont val="Kruti Dev 010"/>
      </rPr>
      <t xml:space="preserve">iwoZ eSfVªd Nk=o`fr;ksa dk fooj.k  </t>
    </r>
  </si>
  <si>
    <t>6 ls 10 Nk=</t>
  </si>
  <si>
    <t>6 ls 10 Nk=k</t>
  </si>
  <si>
    <r>
      <rPr>
        <sz val="12"/>
        <rFont val="Arial"/>
        <family val="2"/>
      </rPr>
      <t xml:space="preserve">SC </t>
    </r>
    <r>
      <rPr>
        <sz val="14"/>
        <rFont val="Kruti Dev 010"/>
      </rPr>
      <t xml:space="preserve">mÙkj eSfVªd Nk=o`fr;ksa dk fooj.k </t>
    </r>
    <r>
      <rPr>
        <sz val="14"/>
        <rFont val="DevLys 010 "/>
      </rPr>
      <t xml:space="preserve"> </t>
    </r>
  </si>
  <si>
    <t>11 ls 12 Nk=</t>
  </si>
  <si>
    <t>11 ls 12 Nk=k</t>
  </si>
  <si>
    <r>
      <rPr>
        <sz val="12"/>
        <rFont val="Arial"/>
        <family val="2"/>
      </rPr>
      <t xml:space="preserve">ST </t>
    </r>
    <r>
      <rPr>
        <sz val="14"/>
        <rFont val="Kruti Dev 010"/>
      </rPr>
      <t xml:space="preserve">mÙkj eSfVªd Nk=o`fr;ksa dk fooj.k </t>
    </r>
    <r>
      <rPr>
        <sz val="14"/>
        <rFont val="DevLys 010 "/>
      </rPr>
      <t xml:space="preserve"> </t>
    </r>
  </si>
  <si>
    <r>
      <rPr>
        <sz val="12"/>
        <rFont val="Arial"/>
        <family val="2"/>
      </rPr>
      <t xml:space="preserve">OBC </t>
    </r>
    <r>
      <rPr>
        <sz val="14"/>
        <rFont val="Kruti Dev 010"/>
      </rPr>
      <t xml:space="preserve">mÙkj eSfVªd Nk=o`fr;ksa dk fooj.k  </t>
    </r>
  </si>
  <si>
    <t>L-13</t>
  </si>
  <si>
    <t>L-11</t>
  </si>
  <si>
    <t>L-12</t>
  </si>
  <si>
    <t>L-8</t>
  </si>
  <si>
    <t>Bonus @ Rs 6774*4</t>
  </si>
  <si>
    <t xml:space="preserve"> व अ </t>
  </si>
  <si>
    <t xml:space="preserve">अ </t>
  </si>
  <si>
    <t xml:space="preserve">पुस्तकालय अ </t>
  </si>
  <si>
    <t xml:space="preserve">व सहायक </t>
  </si>
  <si>
    <t xml:space="preserve">च श्रे क </t>
  </si>
  <si>
    <t>L-1</t>
  </si>
  <si>
    <t>SCIENCE</t>
  </si>
  <si>
    <t>MATH</t>
  </si>
  <si>
    <t>अ L-2</t>
  </si>
  <si>
    <r>
      <t xml:space="preserve">laLFkk iz/kku dk uke o eksckbZy ua- %&amp; </t>
    </r>
    <r>
      <rPr>
        <sz val="13"/>
        <rFont val="Cambria"/>
        <family val="1"/>
        <scheme val="major"/>
      </rPr>
      <t/>
    </r>
  </si>
  <si>
    <t>non plan</t>
  </si>
  <si>
    <t xml:space="preserve"> </t>
  </si>
  <si>
    <t>osru ekpZ 2026</t>
  </si>
  <si>
    <t>ekg ekpZ 25 isM vizSy 25 dk osru</t>
  </si>
  <si>
    <t xml:space="preserve">Office Id :- </t>
  </si>
  <si>
    <t>Budget Head :-</t>
  </si>
  <si>
    <t>vkxkeh o"kZ 2026&amp;27 ds fy, jde</t>
  </si>
  <si>
    <t>ekpZ]25 ls twu]25 rd okLrfod vkgfjr</t>
  </si>
  <si>
    <t>tqykbZ]25 ls Qjojh 26 rd dk osru</t>
  </si>
  <si>
    <t xml:space="preserve">pkyw o"kZ 2025&amp;26 ds fy, la'kksf/kr vuqeku </t>
  </si>
  <si>
    <t>DA @ 55%</t>
  </si>
  <si>
    <t>HRA 10%</t>
  </si>
  <si>
    <t>fn- 01-7-27 dks ns; osru o`f) jkf'k</t>
  </si>
  <si>
    <t>vk; O;;d vuqeku 2026&amp;27                       la’kksf/kr vuqeku 2025&amp;26</t>
  </si>
  <si>
    <t>dk;kZy; dk uke</t>
  </si>
  <si>
    <t xml:space="preserve">laLFkkiz/kku dk uke e; eksckbZy uacj </t>
  </si>
  <si>
    <t xml:space="preserve">ctV gSM </t>
  </si>
  <si>
    <t>foÙkh; o"kZ 2026&amp;27 ds fy, fuf'pr O;;ksa¼ vf/kdkfj;ksa ,ao deZpkfj;ksa ds laosru½ dk foLr`r vk; O;;d vuqeku ¼ vizsy ls ekpZ rd½</t>
  </si>
  <si>
    <t>2202-02-109-01-00</t>
  </si>
  <si>
    <r>
      <t>eagxkbZ HkÙkk vf/kdkjhx.k 55</t>
    </r>
    <r>
      <rPr>
        <sz val="15"/>
        <rFont val="Times New Roman"/>
        <family val="1"/>
      </rPr>
      <t xml:space="preserve"> </t>
    </r>
    <r>
      <rPr>
        <sz val="12"/>
        <rFont val="Times New Roman"/>
        <family val="1"/>
      </rPr>
      <t>%</t>
    </r>
    <r>
      <rPr>
        <sz val="15"/>
        <rFont val="Times New Roman"/>
        <family val="1"/>
      </rPr>
      <t xml:space="preserve"> </t>
    </r>
  </si>
  <si>
    <r>
      <t>edku fdjk;k HkRrk 10</t>
    </r>
    <r>
      <rPr>
        <sz val="12"/>
        <rFont val="Times New Roman"/>
        <family val="1"/>
      </rPr>
      <t xml:space="preserve">% </t>
    </r>
  </si>
  <si>
    <t>foÙkh; o"kZ 2025&amp;26 esa gksus okyk dqy O;; dk ;ksx</t>
  </si>
  <si>
    <t xml:space="preserve">o"kZ 2025&amp;26 ds fy, vfrfjDr vko';drk </t>
  </si>
  <si>
    <t>foÙkh; o"kZ 2025&amp;26 esa 01 laosru esa vkoafVr jkf'k</t>
  </si>
  <si>
    <t>tqykbZ] 25 rd dk okLrfod O;;</t>
  </si>
  <si>
    <t>vxLr] 25 ls ekpZ] 26 rd gksus okyk vuqekfur O;;</t>
  </si>
  <si>
    <t>2023-24</t>
  </si>
  <si>
    <t>2024-25</t>
  </si>
  <si>
    <t>Budget Estimate for 2025­26</t>
  </si>
  <si>
    <t>forh; o"kZ 2025&amp;26 ds fy, fuf'pr O;;ksa¼ vf/kdkfj;ksa ,ao deZpkfj;ksa ds laosru½  dk foLr`r vk; O;;d vuqeku ¼ vizsy] 2025 ls ekpZ] 2026 rd½</t>
  </si>
  <si>
    <t>Aug.24 to Mar.25</t>
  </si>
  <si>
    <t>April 25 to July 25</t>
  </si>
  <si>
    <t>Revised Estimates for 2025­26</t>
  </si>
  <si>
    <t>Budget Estimate for 2026­27</t>
  </si>
  <si>
    <t>foÙkh; o"kZ 2025&amp;26 ds fy, fuf'pr vk; dk foLr`r vk;O;;d vuqeku ¼vizsy] 2025 ls ekpZ] 2026 rd½</t>
  </si>
  <si>
    <t>onhZ gsrq vko';d jkf'k 2025&amp;26</t>
  </si>
  <si>
    <t>onhZ gsrq vko';d jkf'k 2026&amp;27</t>
  </si>
  <si>
    <t>o"kZ 2025&amp;26 gsrq dqy jkf'k</t>
  </si>
  <si>
    <t>o"kZ 2026&amp;27 gsrq dqy jkf'k</t>
  </si>
  <si>
    <t>la'kksf/kr vuqeku 2025&amp;26</t>
  </si>
  <si>
    <t>vk; O;;d vuqeku 2026&amp;27</t>
  </si>
  <si>
    <t>01-04-25 dks cdk;k dh fLFkfr</t>
  </si>
  <si>
    <t>30-06-25 dks dqy cdk;k dh fLFkfr</t>
  </si>
  <si>
    <t>izkIr ctV vkoaVu 2025&amp;26</t>
  </si>
  <si>
    <t>vfrfjDr ekax o"kZ 2025&amp;26</t>
  </si>
  <si>
    <t>2025&amp;26 ds fy,</t>
  </si>
  <si>
    <t>2026&amp;27 ds fy,</t>
  </si>
  <si>
    <r>
      <t xml:space="preserve">SBC </t>
    </r>
    <r>
      <rPr>
        <sz val="14"/>
        <rFont val="Kruti Dev 010"/>
      </rPr>
      <t xml:space="preserve">mÙkj eSfVªd Nk=o`fr;ksa dk fooj.k  </t>
    </r>
  </si>
  <si>
    <r>
      <t>SBC</t>
    </r>
    <r>
      <rPr>
        <sz val="12"/>
        <rFont val="Kruti Dev 010"/>
      </rPr>
      <t xml:space="preserve"> </t>
    </r>
    <r>
      <rPr>
        <sz val="14"/>
        <rFont val="Kruti Dev 010"/>
      </rPr>
      <t xml:space="preserve">iwoZ eSfVªd Nk=o`fr;ksa dk fooj.k  </t>
    </r>
  </si>
  <si>
    <t>d`Ik;k bl lhV esa MkVk Hkfj;s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</si>
</sst>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4009]dd/mm/yy"/>
    <numFmt numFmtId="165" formatCode="[$-14009]dd/mm/yy;@"/>
  </numFmts>
  <fonts count="80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24"/>
      <name val="DevLys 010"/>
    </font>
    <font>
      <sz val="20"/>
      <name val="DevLys 010"/>
    </font>
    <font>
      <sz val="16"/>
      <name val="DevLys 010"/>
    </font>
    <font>
      <sz val="13"/>
      <name val="DevLys 010"/>
    </font>
    <font>
      <sz val="18"/>
      <name val="DevLys 010"/>
    </font>
    <font>
      <sz val="10"/>
      <name val="Calibri"/>
      <family val="2"/>
    </font>
    <font>
      <sz val="12"/>
      <name val="Cambria"/>
      <family val="1"/>
    </font>
    <font>
      <sz val="14"/>
      <name val="DevLys 010"/>
    </font>
    <font>
      <sz val="12"/>
      <name val="Arial"/>
      <family val="2"/>
    </font>
    <font>
      <sz val="12"/>
      <name val="DevLys 010"/>
    </font>
    <font>
      <sz val="10"/>
      <name val="Arial"/>
      <family val="2"/>
    </font>
    <font>
      <sz val="8"/>
      <name val="Arial"/>
      <family val="2"/>
    </font>
    <font>
      <b/>
      <sz val="10"/>
      <name val="DevLys 010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4"/>
      <name val="DevLys 010"/>
    </font>
    <font>
      <b/>
      <sz val="12"/>
      <name val="Arial"/>
      <family val="2"/>
    </font>
    <font>
      <u/>
      <sz val="18"/>
      <name val="DevLys 010"/>
    </font>
    <font>
      <sz val="15"/>
      <name val="DevLys 010"/>
    </font>
    <font>
      <sz val="11"/>
      <name val="Cambria"/>
      <family val="1"/>
    </font>
    <font>
      <sz val="10"/>
      <name val="Cambria"/>
      <family val="1"/>
    </font>
    <font>
      <sz val="15"/>
      <name val="Arial"/>
      <family val="2"/>
    </font>
    <font>
      <sz val="15"/>
      <name val="Times New Roman"/>
      <family val="1"/>
    </font>
    <font>
      <b/>
      <sz val="15"/>
      <name val="DevLys 010"/>
    </font>
    <font>
      <b/>
      <sz val="15"/>
      <name val="Times New Roman"/>
      <family val="1"/>
    </font>
    <font>
      <sz val="14"/>
      <name val="Cambria"/>
      <family val="1"/>
    </font>
    <font>
      <sz val="10"/>
      <name val="DevLys 010"/>
    </font>
    <font>
      <sz val="16"/>
      <name val="Cambria"/>
      <family val="1"/>
    </font>
    <font>
      <u/>
      <sz val="18"/>
      <name val="DevLys 010"/>
    </font>
    <font>
      <u/>
      <sz val="20"/>
      <name val="DevLys 010"/>
    </font>
    <font>
      <u/>
      <sz val="15"/>
      <name val="DevLys 010"/>
    </font>
    <font>
      <u/>
      <sz val="22"/>
      <name val="DevLys 010"/>
    </font>
    <font>
      <sz val="13"/>
      <name val="Times New Roman"/>
      <family val="1"/>
    </font>
    <font>
      <u/>
      <sz val="14"/>
      <name val="DevLys 010"/>
    </font>
    <font>
      <u/>
      <sz val="14"/>
      <name val="DevLys 010"/>
    </font>
    <font>
      <sz val="13"/>
      <name val="Cambria"/>
      <family val="1"/>
    </font>
    <font>
      <sz val="11"/>
      <name val="Arial"/>
      <family val="2"/>
    </font>
    <font>
      <u/>
      <sz val="22"/>
      <name val="Kruti Dev 010"/>
    </font>
    <font>
      <sz val="20"/>
      <name val="Kruti Dev 010"/>
    </font>
    <font>
      <sz val="14"/>
      <name val="Kruti Dev 010"/>
    </font>
    <font>
      <b/>
      <sz val="14"/>
      <name val="Kruti Dev 010"/>
    </font>
    <font>
      <u/>
      <sz val="24"/>
      <name val="DevLys 010"/>
    </font>
    <font>
      <sz val="16"/>
      <name val="DevLys 010"/>
    </font>
    <font>
      <sz val="20"/>
      <name val="DevLys 010"/>
    </font>
    <font>
      <sz val="16"/>
      <name val="Calibri"/>
      <family val="2"/>
    </font>
    <font>
      <sz val="12"/>
      <name val="Cambria"/>
      <family val="1"/>
    </font>
    <font>
      <sz val="14"/>
      <name val="DevLys 010"/>
    </font>
    <font>
      <sz val="14"/>
      <name val="Cambria"/>
      <family val="1"/>
    </font>
    <font>
      <sz val="11"/>
      <name val="Calibri"/>
      <family val="2"/>
    </font>
    <font>
      <sz val="11"/>
      <name val="DevLys 010"/>
    </font>
    <font>
      <b/>
      <sz val="12"/>
      <name val="DevLys 010"/>
    </font>
    <font>
      <b/>
      <sz val="10"/>
      <name val="Cambria"/>
      <family val="1"/>
    </font>
    <font>
      <sz val="12"/>
      <name val="Times New Roman"/>
      <family val="1"/>
    </font>
    <font>
      <sz val="10"/>
      <name val="Kruti Dev 010"/>
    </font>
    <font>
      <sz val="12"/>
      <name val="Kruti Dev 010"/>
    </font>
    <font>
      <sz val="16"/>
      <name val="Kruti Dev 010"/>
    </font>
    <font>
      <sz val="14"/>
      <name val="DevLys 010 "/>
    </font>
    <font>
      <sz val="8"/>
      <name val="Arial"/>
      <family val="2"/>
    </font>
    <font>
      <sz val="10"/>
      <name val="Arial"/>
      <family val="2"/>
    </font>
    <font>
      <sz val="9.5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4"/>
      <name val="Times New Roman"/>
      <family val="1"/>
    </font>
    <font>
      <sz val="16"/>
      <name val="Arial"/>
      <family val="2"/>
    </font>
    <font>
      <sz val="13"/>
      <name val="Cambria"/>
      <family val="1"/>
      <scheme val="major"/>
    </font>
    <font>
      <sz val="12"/>
      <name val="Cambria"/>
      <family val="1"/>
      <scheme val="major"/>
    </font>
    <font>
      <sz val="15"/>
      <name val="Arial"/>
      <family val="2"/>
    </font>
    <font>
      <sz val="12"/>
      <name val="Calibri"/>
      <family val="2"/>
    </font>
    <font>
      <sz val="10"/>
      <color rgb="FF000000"/>
      <name val="Calibri"/>
      <family val="2"/>
      <scheme val="minor"/>
    </font>
    <font>
      <sz val="10"/>
      <color rgb="FF000000"/>
      <name val="Kruti Dev 010"/>
    </font>
    <font>
      <sz val="20"/>
      <color rgb="FF000000"/>
      <name val="Kruti Dev 010"/>
    </font>
    <font>
      <sz val="20"/>
      <color rgb="FF000000"/>
      <name val="Times New Roman"/>
      <family val="1"/>
    </font>
    <font>
      <sz val="15"/>
      <color rgb="FF000000"/>
      <name val="Calibri"/>
      <family val="2"/>
      <scheme val="minor"/>
    </font>
    <font>
      <b/>
      <sz val="20"/>
      <color rgb="FF000000"/>
      <name val="Kruti Dev 010"/>
    </font>
    <font>
      <sz val="15"/>
      <color rgb="FF000000"/>
      <name val="Kruti Dev 010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2" fillId="0" borderId="8"/>
    <xf numFmtId="0" fontId="1" fillId="0" borderId="8"/>
    <xf numFmtId="0" fontId="62" fillId="0" borderId="8"/>
    <xf numFmtId="0" fontId="1" fillId="0" borderId="8"/>
    <xf numFmtId="0" fontId="12" fillId="0" borderId="8"/>
    <xf numFmtId="0" fontId="1" fillId="0" borderId="8"/>
    <xf numFmtId="0" fontId="1" fillId="0" borderId="8"/>
    <xf numFmtId="0" fontId="12" fillId="0" borderId="8"/>
    <xf numFmtId="0" fontId="1" fillId="0" borderId="8"/>
    <xf numFmtId="0" fontId="12" fillId="0" borderId="8"/>
    <xf numFmtId="0" fontId="1" fillId="0" borderId="8"/>
    <xf numFmtId="0" fontId="12" fillId="0" borderId="8"/>
    <xf numFmtId="0" fontId="1" fillId="0" borderId="8"/>
    <xf numFmtId="0" fontId="12" fillId="0" borderId="8"/>
  </cellStyleXfs>
  <cellXfs count="210">
    <xf numFmtId="0" fontId="0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7" xfId="0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1" fontId="15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9" fontId="1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23" fillId="0" borderId="0" xfId="0" applyFont="1" applyAlignment="1">
      <alignment horizontal="left" vertical="center"/>
    </xf>
    <xf numFmtId="0" fontId="8" fillId="0" borderId="0" xfId="0" applyFont="1"/>
    <xf numFmtId="0" fontId="24" fillId="0" borderId="0" xfId="0" applyFont="1"/>
    <xf numFmtId="0" fontId="25" fillId="0" borderId="7" xfId="0" applyFont="1" applyBorder="1" applyAlignment="1">
      <alignment horizontal="center" vertical="center"/>
    </xf>
    <xf numFmtId="0" fontId="25" fillId="0" borderId="0" xfId="0" applyFont="1"/>
    <xf numFmtId="0" fontId="22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26" fillId="0" borderId="7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right" vertical="center" wrapText="1"/>
    </xf>
    <xf numFmtId="0" fontId="28" fillId="0" borderId="7" xfId="0" applyFont="1" applyBorder="1" applyAlignment="1">
      <alignment horizontal="center" vertical="center" wrapText="1"/>
    </xf>
    <xf numFmtId="0" fontId="26" fillId="0" borderId="7" xfId="0" quotePrefix="1" applyFont="1" applyBorder="1" applyAlignment="1">
      <alignment horizontal="center" vertical="center" wrapText="1"/>
    </xf>
    <xf numFmtId="0" fontId="29" fillId="0" borderId="7" xfId="0" applyFont="1" applyBorder="1" applyAlignment="1">
      <alignment vertical="center" wrapText="1"/>
    </xf>
    <xf numFmtId="0" fontId="22" fillId="0" borderId="7" xfId="0" applyFont="1" applyBorder="1" applyAlignment="1">
      <alignment horizontal="right" vertical="center" wrapText="1"/>
    </xf>
    <xf numFmtId="0" fontId="3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0" fillId="0" borderId="0" xfId="0" applyFont="1"/>
    <xf numFmtId="0" fontId="11" fillId="0" borderId="0" xfId="0" applyFont="1" applyAlignment="1">
      <alignment horizontal="center"/>
    </xf>
    <xf numFmtId="0" fontId="29" fillId="0" borderId="1" xfId="0" applyFont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/>
    <xf numFmtId="0" fontId="12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29" fillId="0" borderId="7" xfId="0" quotePrefix="1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8" fillId="0" borderId="0" xfId="0" applyFont="1"/>
    <xf numFmtId="0" fontId="29" fillId="0" borderId="0" xfId="0" applyFont="1"/>
    <xf numFmtId="0" fontId="9" fillId="0" borderId="7" xfId="0" applyFont="1" applyBorder="1" applyAlignment="1">
      <alignment horizontal="center" wrapText="1"/>
    </xf>
    <xf numFmtId="0" fontId="29" fillId="0" borderId="7" xfId="0" applyFont="1" applyBorder="1" applyAlignment="1">
      <alignment horizontal="center" vertical="center" wrapText="1"/>
    </xf>
    <xf numFmtId="0" fontId="10" fillId="0" borderId="7" xfId="0" quotePrefix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29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40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7" xfId="0" applyFont="1" applyBorder="1" applyAlignment="1">
      <alignment vertical="center"/>
    </xf>
    <xf numFmtId="0" fontId="19" fillId="0" borderId="7" xfId="0" applyFont="1" applyBorder="1" applyAlignment="1">
      <alignment horizontal="right" vertical="center"/>
    </xf>
    <xf numFmtId="0" fontId="43" fillId="0" borderId="7" xfId="0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0" fontId="48" fillId="0" borderId="1" xfId="0" applyFont="1" applyBorder="1" applyAlignment="1">
      <alignment vertical="center"/>
    </xf>
    <xf numFmtId="0" fontId="46" fillId="0" borderId="7" xfId="0" applyFont="1" applyBorder="1" applyAlignment="1">
      <alignment horizontal="center" vertical="center" wrapText="1"/>
    </xf>
    <xf numFmtId="0" fontId="49" fillId="0" borderId="7" xfId="0" applyFont="1" applyBorder="1" applyAlignment="1">
      <alignment horizontal="center" vertical="center" wrapText="1"/>
    </xf>
    <xf numFmtId="0" fontId="50" fillId="0" borderId="7" xfId="0" applyFont="1" applyBorder="1" applyAlignment="1">
      <alignment horizontal="center" vertical="center" wrapText="1"/>
    </xf>
    <xf numFmtId="0" fontId="51" fillId="0" borderId="7" xfId="0" applyFont="1" applyBorder="1" applyAlignment="1">
      <alignment horizontal="center" vertical="center" wrapText="1"/>
    </xf>
    <xf numFmtId="0" fontId="46" fillId="0" borderId="0" xfId="0" applyFont="1"/>
    <xf numFmtId="0" fontId="48" fillId="0" borderId="0" xfId="0" applyFont="1"/>
    <xf numFmtId="0" fontId="52" fillId="0" borderId="0" xfId="0" applyFont="1"/>
    <xf numFmtId="0" fontId="4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 wrapText="1"/>
    </xf>
    <xf numFmtId="0" fontId="63" fillId="0" borderId="10" xfId="1" applyFont="1" applyBorder="1" applyAlignment="1">
      <alignment horizontal="left" vertical="center"/>
    </xf>
    <xf numFmtId="0" fontId="63" fillId="0" borderId="10" xfId="5" applyFont="1" applyBorder="1" applyAlignment="1">
      <alignment vertical="center"/>
    </xf>
    <xf numFmtId="0" fontId="61" fillId="0" borderId="10" xfId="5" applyFont="1" applyBorder="1" applyAlignment="1">
      <alignment vertical="center"/>
    </xf>
    <xf numFmtId="165" fontId="62" fillId="0" borderId="10" xfId="8" applyNumberFormat="1" applyFont="1" applyBorder="1" applyAlignment="1">
      <alignment horizontal="center" vertical="center"/>
    </xf>
    <xf numFmtId="165" fontId="62" fillId="0" borderId="10" xfId="10" applyNumberFormat="1" applyFont="1" applyBorder="1" applyAlignment="1">
      <alignment horizontal="center" vertical="center"/>
    </xf>
    <xf numFmtId="165" fontId="62" fillId="0" borderId="10" xfId="12" applyNumberFormat="1" applyFont="1" applyBorder="1" applyAlignment="1">
      <alignment horizontal="center" vertical="center"/>
    </xf>
    <xf numFmtId="165" fontId="62" fillId="0" borderId="10" xfId="14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164" fontId="64" fillId="0" borderId="7" xfId="0" applyNumberFormat="1" applyFont="1" applyBorder="1" applyAlignment="1">
      <alignment horizontal="center" vertical="center"/>
    </xf>
    <xf numFmtId="0" fontId="64" fillId="0" borderId="7" xfId="0" applyNumberFormat="1" applyFont="1" applyBorder="1" applyAlignment="1">
      <alignment horizontal="center" vertical="center"/>
    </xf>
    <xf numFmtId="0" fontId="62" fillId="0" borderId="10" xfId="0" applyFont="1" applyBorder="1" applyAlignment="1">
      <alignment horizontal="center" vertical="center"/>
    </xf>
    <xf numFmtId="0" fontId="65" fillId="0" borderId="10" xfId="0" applyFont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66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2" fillId="0" borderId="10" xfId="0" applyFont="1" applyBorder="1" applyAlignment="1">
      <alignment horizontal="center" vertical="center" wrapText="1"/>
    </xf>
    <xf numFmtId="14" fontId="62" fillId="0" borderId="10" xfId="0" applyNumberFormat="1" applyFont="1" applyBorder="1" applyAlignment="1">
      <alignment horizontal="center" vertical="center" wrapText="1"/>
    </xf>
    <xf numFmtId="0" fontId="68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/>
    <xf numFmtId="0" fontId="71" fillId="0" borderId="10" xfId="0" applyFont="1" applyBorder="1" applyAlignment="1">
      <alignment horizontal="center" vertical="center"/>
    </xf>
    <xf numFmtId="0" fontId="0" fillId="0" borderId="0" xfId="0" applyFont="1" applyAlignment="1"/>
    <xf numFmtId="0" fontId="11" fillId="0" borderId="10" xfId="0" applyFont="1" applyBorder="1" applyAlignment="1">
      <alignment horizontal="center" vertical="center"/>
    </xf>
    <xf numFmtId="0" fontId="72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/>
    </xf>
    <xf numFmtId="0" fontId="65" fillId="0" borderId="10" xfId="0" applyFont="1" applyBorder="1" applyAlignment="1">
      <alignment vertical="center"/>
    </xf>
    <xf numFmtId="0" fontId="0" fillId="0" borderId="0" xfId="0" applyAlignment="1"/>
    <xf numFmtId="0" fontId="0" fillId="0" borderId="0" xfId="0" applyFont="1" applyAlignment="1"/>
    <xf numFmtId="0" fontId="12" fillId="0" borderId="2" xfId="0" applyFont="1" applyBorder="1" applyAlignment="1">
      <alignment horizontal="center" vertical="center" wrapText="1"/>
    </xf>
    <xf numFmtId="0" fontId="13" fillId="0" borderId="10" xfId="5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7" fillId="0" borderId="6" xfId="0" applyFont="1" applyBorder="1"/>
    <xf numFmtId="0" fontId="15" fillId="0" borderId="3" xfId="0" applyFont="1" applyBorder="1" applyAlignment="1">
      <alignment horizontal="right" vertical="center"/>
    </xf>
    <xf numFmtId="0" fontId="7" fillId="0" borderId="5" xfId="0" applyFont="1" applyBorder="1"/>
    <xf numFmtId="0" fontId="7" fillId="0" borderId="4" xfId="0" applyFont="1" applyBorder="1"/>
    <xf numFmtId="0" fontId="14" fillId="0" borderId="3" xfId="0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10" fillId="0" borderId="2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70" fillId="0" borderId="1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7" fillId="0" borderId="9" xfId="0" applyFont="1" applyBorder="1"/>
    <xf numFmtId="0" fontId="21" fillId="0" borderId="8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3" xfId="0" applyFont="1" applyBorder="1" applyAlignment="1">
      <alignment horizontal="right"/>
    </xf>
    <xf numFmtId="0" fontId="18" fillId="0" borderId="1" xfId="0" applyFont="1" applyBorder="1" applyAlignment="1">
      <alignment horizontal="center"/>
    </xf>
    <xf numFmtId="0" fontId="7" fillId="0" borderId="1" xfId="0" applyFont="1" applyBorder="1"/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textRotation="90" wrapText="1"/>
    </xf>
    <xf numFmtId="0" fontId="29" fillId="0" borderId="2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 vertical="center"/>
    </xf>
    <xf numFmtId="0" fontId="46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74" fillId="0" borderId="0" xfId="0" applyFont="1" applyAlignment="1"/>
    <xf numFmtId="0" fontId="75" fillId="0" borderId="0" xfId="0" applyFont="1" applyAlignment="1"/>
    <xf numFmtId="0" fontId="4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7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78" fillId="2" borderId="0" xfId="0" applyFont="1" applyFill="1" applyAlignment="1">
      <alignment horizontal="center"/>
    </xf>
    <xf numFmtId="0" fontId="75" fillId="0" borderId="10" xfId="0" applyFont="1" applyBorder="1" applyAlignment="1">
      <alignment horizontal="center"/>
    </xf>
    <xf numFmtId="0" fontId="76" fillId="0" borderId="10" xfId="0" applyFont="1" applyBorder="1" applyAlignment="1">
      <alignment horizontal="center"/>
    </xf>
    <xf numFmtId="0" fontId="79" fillId="0" borderId="0" xfId="0" applyFont="1" applyAlignment="1">
      <alignment horizontal="center"/>
    </xf>
  </cellXfs>
  <cellStyles count="15">
    <cellStyle name="Normal" xfId="0" builtinId="0"/>
    <cellStyle name="Normal 2" xfId="1"/>
    <cellStyle name="Normal 2 2" xfId="2"/>
    <cellStyle name="Normal 2 3" xfId="6"/>
    <cellStyle name="Normal 2 4" xfId="7"/>
    <cellStyle name="Normal 2 5" xfId="9"/>
    <cellStyle name="Normal 2 6" xfId="11"/>
    <cellStyle name="Normal 2 7" xfId="13"/>
    <cellStyle name="Normal 3" xfId="3"/>
    <cellStyle name="Normal 4" xfId="4"/>
    <cellStyle name="Normal 5" xfId="5"/>
    <cellStyle name="Normal 6" xfId="8"/>
    <cellStyle name="Normal 7" xfId="10"/>
    <cellStyle name="Normal 8" xfId="12"/>
    <cellStyle name="Normal 9" xfId="14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</xdr:colOff>
      <xdr:row>12</xdr:row>
      <xdr:rowOff>228600</xdr:rowOff>
    </xdr:from>
    <xdr:ext cx="2571750" cy="885825"/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733925" y="3219450"/>
          <a:ext cx="2571750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  <xdr:oneCellAnchor>
    <xdr:from>
      <xdr:col>5</xdr:col>
      <xdr:colOff>9525</xdr:colOff>
      <xdr:row>5</xdr:row>
      <xdr:rowOff>19050</xdr:rowOff>
    </xdr:from>
    <xdr:ext cx="2533650" cy="1009650"/>
    <xdr:sp macro="" textlink="">
      <xdr:nvSpPr>
        <xdr:cNvPr id="5" name="Line 1"/>
        <xdr:cNvSpPr>
          <a:spLocks noChangeShapeType="1"/>
        </xdr:cNvSpPr>
      </xdr:nvSpPr>
      <xdr:spPr bwMode="auto">
        <a:xfrm flipV="1">
          <a:off x="4733925" y="1400175"/>
          <a:ext cx="2533650" cy="1009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  <xdr:oneCellAnchor>
    <xdr:from>
      <xdr:col>5</xdr:col>
      <xdr:colOff>19049</xdr:colOff>
      <xdr:row>21</xdr:row>
      <xdr:rowOff>0</xdr:rowOff>
    </xdr:from>
    <xdr:ext cx="2562225" cy="619124"/>
    <xdr:sp macro="" textlink="">
      <xdr:nvSpPr>
        <xdr:cNvPr id="6" name="Line 1"/>
        <xdr:cNvSpPr>
          <a:spLocks noChangeShapeType="1"/>
        </xdr:cNvSpPr>
      </xdr:nvSpPr>
      <xdr:spPr bwMode="auto">
        <a:xfrm flipV="1">
          <a:off x="4743449" y="4972050"/>
          <a:ext cx="2562225" cy="6191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  <xdr:oneCellAnchor>
    <xdr:from>
      <xdr:col>5</xdr:col>
      <xdr:colOff>19049</xdr:colOff>
      <xdr:row>32</xdr:row>
      <xdr:rowOff>0</xdr:rowOff>
    </xdr:from>
    <xdr:ext cx="2543175" cy="838200"/>
    <xdr:sp macro="" textlink="">
      <xdr:nvSpPr>
        <xdr:cNvPr id="8" name="Line 1"/>
        <xdr:cNvSpPr>
          <a:spLocks noChangeShapeType="1"/>
        </xdr:cNvSpPr>
      </xdr:nvSpPr>
      <xdr:spPr bwMode="auto">
        <a:xfrm flipV="1">
          <a:off x="4743449" y="7210425"/>
          <a:ext cx="2543175" cy="838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  <xdr:oneCellAnchor>
    <xdr:from>
      <xdr:col>5</xdr:col>
      <xdr:colOff>209550</xdr:colOff>
      <xdr:row>33</xdr:row>
      <xdr:rowOff>209550</xdr:rowOff>
    </xdr:from>
    <xdr:ext cx="2095500" cy="619125"/>
    <xdr:sp macro="" textlink="">
      <xdr:nvSpPr>
        <xdr:cNvPr id="9" name="Line 1"/>
        <xdr:cNvSpPr>
          <a:spLocks noChangeShapeType="1"/>
        </xdr:cNvSpPr>
      </xdr:nvSpPr>
      <xdr:spPr bwMode="auto">
        <a:xfrm flipV="1">
          <a:off x="5048250" y="2924174"/>
          <a:ext cx="2171700" cy="10826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  <xdr:oneCellAnchor>
    <xdr:from>
      <xdr:col>5</xdr:col>
      <xdr:colOff>9525</xdr:colOff>
      <xdr:row>39</xdr:row>
      <xdr:rowOff>19050</xdr:rowOff>
    </xdr:from>
    <xdr:ext cx="2571750" cy="628650"/>
    <xdr:sp macro="" textlink="">
      <xdr:nvSpPr>
        <xdr:cNvPr id="11" name="Line 1"/>
        <xdr:cNvSpPr>
          <a:spLocks noChangeShapeType="1"/>
        </xdr:cNvSpPr>
      </xdr:nvSpPr>
      <xdr:spPr bwMode="auto">
        <a:xfrm flipV="1">
          <a:off x="4733925" y="8801100"/>
          <a:ext cx="257175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  <xdr:oneCellAnchor>
    <xdr:from>
      <xdr:col>5</xdr:col>
      <xdr:colOff>38100</xdr:colOff>
      <xdr:row>45</xdr:row>
      <xdr:rowOff>19050</xdr:rowOff>
    </xdr:from>
    <xdr:ext cx="2495550" cy="723900"/>
    <xdr:sp macro="" textlink="">
      <xdr:nvSpPr>
        <xdr:cNvPr id="12" name="Line 1"/>
        <xdr:cNvSpPr>
          <a:spLocks noChangeShapeType="1"/>
        </xdr:cNvSpPr>
      </xdr:nvSpPr>
      <xdr:spPr bwMode="auto">
        <a:xfrm flipV="1">
          <a:off x="4762500" y="10086975"/>
          <a:ext cx="249555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  <xdr:oneCellAnchor>
    <xdr:from>
      <xdr:col>4</xdr:col>
      <xdr:colOff>857249</xdr:colOff>
      <xdr:row>51</xdr:row>
      <xdr:rowOff>0</xdr:rowOff>
    </xdr:from>
    <xdr:ext cx="2562225" cy="619125"/>
    <xdr:sp macro="" textlink="">
      <xdr:nvSpPr>
        <xdr:cNvPr id="14" name="Line 1"/>
        <xdr:cNvSpPr>
          <a:spLocks noChangeShapeType="1"/>
        </xdr:cNvSpPr>
      </xdr:nvSpPr>
      <xdr:spPr bwMode="auto">
        <a:xfrm flipV="1">
          <a:off x="4724399" y="11458575"/>
          <a:ext cx="2562225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  <xdr:oneCellAnchor>
    <xdr:from>
      <xdr:col>5</xdr:col>
      <xdr:colOff>9525</xdr:colOff>
      <xdr:row>27</xdr:row>
      <xdr:rowOff>0</xdr:rowOff>
    </xdr:from>
    <xdr:ext cx="2552700" cy="476250"/>
    <xdr:sp macro="" textlink="">
      <xdr:nvSpPr>
        <xdr:cNvPr id="13" name="Line 1"/>
        <xdr:cNvSpPr>
          <a:spLocks noChangeShapeType="1"/>
        </xdr:cNvSpPr>
      </xdr:nvSpPr>
      <xdr:spPr bwMode="auto">
        <a:xfrm flipV="1">
          <a:off x="4733925" y="6257925"/>
          <a:ext cx="255270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budget%2022-23/budget%20%20NON%20P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(GA1)"/>
      <sheetName val="summary"/>
      <sheetName val="8A"/>
      <sheetName val="9(GA2)"/>
      <sheetName val="10(GA3)"/>
      <sheetName val="1A"/>
      <sheetName val="1B"/>
      <sheetName val="1C "/>
      <sheetName val="1D"/>
      <sheetName val="2"/>
      <sheetName val="3"/>
      <sheetName val="4A"/>
      <sheetName val="4B"/>
      <sheetName val="5"/>
      <sheetName val="6"/>
    </sheetNames>
    <sheetDataSet>
      <sheetData sheetId="0">
        <row r="4">
          <cell r="A4" t="str">
            <v xml:space="preserve">dk;kZy; %&amp; iz/kkukpk;Z] jktdh; mPp ek/;fed fo|ky;] cqdulj cMk ¼ljnkj'kgj½ </v>
          </cell>
        </row>
        <row r="47">
          <cell r="E47">
            <v>13</v>
          </cell>
          <cell r="F47">
            <v>7</v>
          </cell>
          <cell r="G47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15"/>
  <sheetViews>
    <sheetView workbookViewId="0">
      <selection activeCell="C4" sqref="C4:D4"/>
    </sheetView>
  </sheetViews>
  <sheetFormatPr defaultRowHeight="12.75" x14ac:dyDescent="0.2"/>
  <cols>
    <col min="3" max="3" width="50.140625" bestFit="1" customWidth="1"/>
    <col min="4" max="4" width="43.28515625" customWidth="1"/>
  </cols>
  <sheetData>
    <row r="4" spans="3:11" ht="26.25" x14ac:dyDescent="0.4">
      <c r="C4" s="206" t="s">
        <v>269</v>
      </c>
      <c r="D4" s="206"/>
    </row>
    <row r="7" spans="3:11" ht="26.25" x14ac:dyDescent="0.4">
      <c r="C7" s="207" t="s">
        <v>234</v>
      </c>
      <c r="D7" s="207">
        <v>0</v>
      </c>
      <c r="E7" s="191"/>
      <c r="F7" s="191"/>
      <c r="G7" s="191"/>
      <c r="H7" s="190"/>
      <c r="I7" s="190"/>
      <c r="J7" s="190"/>
      <c r="K7" s="190"/>
    </row>
    <row r="8" spans="3:11" ht="26.25" x14ac:dyDescent="0.4">
      <c r="C8" s="207" t="s">
        <v>235</v>
      </c>
      <c r="D8" s="207">
        <v>0</v>
      </c>
      <c r="E8" s="191"/>
      <c r="F8" s="191"/>
      <c r="G8" s="191"/>
      <c r="H8" s="190"/>
      <c r="I8" s="190"/>
      <c r="J8" s="190"/>
      <c r="K8" s="190"/>
    </row>
    <row r="9" spans="3:11" ht="26.25" x14ac:dyDescent="0.4">
      <c r="C9" s="207" t="s">
        <v>84</v>
      </c>
      <c r="D9" s="208">
        <v>0</v>
      </c>
      <c r="E9" s="191"/>
      <c r="F9" s="191"/>
      <c r="G9" s="191"/>
      <c r="H9" s="190"/>
      <c r="I9" s="190"/>
      <c r="J9" s="190"/>
      <c r="K9" s="190"/>
    </row>
    <row r="10" spans="3:11" ht="26.25" x14ac:dyDescent="0.4">
      <c r="C10" s="207" t="s">
        <v>236</v>
      </c>
      <c r="D10" s="208" t="s">
        <v>238</v>
      </c>
      <c r="E10" s="191"/>
      <c r="F10" s="191"/>
      <c r="G10" s="191"/>
      <c r="H10" s="190"/>
      <c r="I10" s="190"/>
      <c r="J10" s="190"/>
      <c r="K10" s="190"/>
    </row>
    <row r="11" spans="3:11" ht="26.25" x14ac:dyDescent="0.4">
      <c r="C11" s="191"/>
      <c r="D11" s="191"/>
      <c r="E11" s="191"/>
      <c r="F11" s="191"/>
      <c r="G11" s="191"/>
      <c r="H11" s="190"/>
      <c r="I11" s="190"/>
      <c r="J11" s="190"/>
      <c r="K11" s="190"/>
    </row>
    <row r="12" spans="3:11" ht="26.25" x14ac:dyDescent="0.4">
      <c r="C12" s="191"/>
      <c r="D12" s="191"/>
      <c r="E12" s="191"/>
      <c r="F12" s="191"/>
      <c r="G12" s="191"/>
      <c r="H12" s="190"/>
      <c r="I12" s="190"/>
      <c r="J12" s="190"/>
      <c r="K12" s="190"/>
    </row>
    <row r="13" spans="3:11" ht="19.5" x14ac:dyDescent="0.3">
      <c r="C13" s="190"/>
      <c r="D13" s="209"/>
      <c r="E13" s="190"/>
      <c r="F13" s="190"/>
      <c r="G13" s="190"/>
      <c r="H13" s="190"/>
      <c r="I13" s="190"/>
      <c r="J13" s="190"/>
      <c r="K13" s="190"/>
    </row>
    <row r="14" spans="3:11" x14ac:dyDescent="0.2">
      <c r="C14" s="190"/>
      <c r="D14" s="190"/>
      <c r="E14" s="190"/>
      <c r="F14" s="190"/>
      <c r="G14" s="190"/>
      <c r="H14" s="190"/>
      <c r="I14" s="190"/>
      <c r="J14" s="190"/>
      <c r="K14" s="190"/>
    </row>
    <row r="15" spans="3:11" x14ac:dyDescent="0.2">
      <c r="C15" s="190"/>
      <c r="D15" s="190"/>
      <c r="E15" s="190"/>
      <c r="F15" s="190"/>
      <c r="G15" s="190"/>
      <c r="H15" s="190"/>
      <c r="I15" s="190"/>
      <c r="J15" s="190"/>
      <c r="K15" s="190"/>
    </row>
  </sheetData>
  <mergeCells count="1">
    <mergeCell ref="C4:D4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F18" sqref="F18"/>
    </sheetView>
  </sheetViews>
  <sheetFormatPr defaultColWidth="14.42578125" defaultRowHeight="15" customHeight="1" x14ac:dyDescent="0.2"/>
  <cols>
    <col min="1" max="1" width="7" customWidth="1"/>
    <col min="2" max="2" width="12.28515625" customWidth="1"/>
    <col min="3" max="3" width="21.140625" customWidth="1"/>
    <col min="4" max="4" width="15.28515625" customWidth="1"/>
    <col min="5" max="5" width="16.7109375" customWidth="1"/>
    <col min="6" max="6" width="15.140625" customWidth="1"/>
    <col min="7" max="7" width="14.28515625" customWidth="1"/>
    <col min="8" max="11" width="8.7109375" customWidth="1"/>
  </cols>
  <sheetData>
    <row r="1" spans="1:11" ht="26.25" x14ac:dyDescent="0.2">
      <c r="A1" s="172">
        <f>'1C '!A1:F1</f>
        <v>0</v>
      </c>
      <c r="B1" s="144"/>
      <c r="C1" s="144"/>
      <c r="D1" s="144"/>
      <c r="E1" s="144"/>
      <c r="F1" s="144"/>
      <c r="G1" s="144"/>
    </row>
    <row r="2" spans="1:11" ht="16.5" x14ac:dyDescent="0.25">
      <c r="A2" s="1"/>
      <c r="B2" s="1"/>
    </row>
    <row r="3" spans="1:11" ht="19.5" x14ac:dyDescent="0.3">
      <c r="A3" s="173" t="s">
        <v>134</v>
      </c>
      <c r="B3" s="144"/>
      <c r="C3" s="144"/>
      <c r="D3" s="144"/>
      <c r="E3" s="144"/>
      <c r="F3" s="144"/>
      <c r="G3" s="144"/>
    </row>
    <row r="4" spans="1:11" ht="16.5" x14ac:dyDescent="0.2">
      <c r="A4" s="83" t="str">
        <f>'1C '!A4:F4</f>
        <v xml:space="preserve">Office Id :- </v>
      </c>
      <c r="B4" s="83"/>
      <c r="C4" s="83">
        <f>'master sheet'!D9</f>
        <v>0</v>
      </c>
      <c r="D4" s="83" t="str">
        <f>'1C '!D4</f>
        <v>Budget Head :-</v>
      </c>
      <c r="E4" s="202" t="str">
        <f>'master sheet'!D10</f>
        <v>2202-02-109-01-00</v>
      </c>
      <c r="F4" s="202"/>
      <c r="G4" s="202"/>
    </row>
    <row r="5" spans="1:11" ht="20.25" x14ac:dyDescent="0.3">
      <c r="A5" s="147" t="s">
        <v>149</v>
      </c>
      <c r="B5" s="144"/>
      <c r="C5" s="144"/>
      <c r="D5" s="144"/>
      <c r="E5" s="144"/>
      <c r="F5" s="144"/>
      <c r="G5" s="144"/>
    </row>
    <row r="6" spans="1:11" ht="12.75" x14ac:dyDescent="0.2"/>
    <row r="7" spans="1:11" ht="39" x14ac:dyDescent="0.2">
      <c r="A7" s="44" t="s">
        <v>49</v>
      </c>
      <c r="B7" s="44" t="s">
        <v>150</v>
      </c>
      <c r="C7" s="44" t="s">
        <v>127</v>
      </c>
      <c r="D7" s="44" t="s">
        <v>151</v>
      </c>
      <c r="E7" s="44" t="s">
        <v>152</v>
      </c>
      <c r="F7" s="44" t="s">
        <v>153</v>
      </c>
      <c r="G7" s="44" t="s">
        <v>154</v>
      </c>
    </row>
    <row r="8" spans="1:11" ht="19.5" x14ac:dyDescent="0.2">
      <c r="A8" s="44">
        <v>1</v>
      </c>
      <c r="B8" s="44"/>
      <c r="C8" s="44">
        <v>3</v>
      </c>
      <c r="D8" s="44">
        <v>4</v>
      </c>
      <c r="E8" s="44">
        <v>5</v>
      </c>
      <c r="F8" s="44">
        <v>6</v>
      </c>
      <c r="G8" s="44">
        <v>7</v>
      </c>
    </row>
    <row r="9" spans="1:11" ht="12.75" x14ac:dyDescent="0.2">
      <c r="A9" s="63">
        <v>2</v>
      </c>
      <c r="B9" s="63"/>
      <c r="C9" s="114" t="s">
        <v>210</v>
      </c>
      <c r="D9" s="120" t="s">
        <v>216</v>
      </c>
      <c r="E9" s="120">
        <v>1</v>
      </c>
      <c r="F9" s="121"/>
      <c r="G9" s="120"/>
      <c r="H9" s="11"/>
      <c r="I9" s="11"/>
      <c r="J9" s="11"/>
      <c r="K9" s="11"/>
    </row>
    <row r="10" spans="1:11" ht="12.75" x14ac:dyDescent="0.2">
      <c r="A10" s="111">
        <v>3</v>
      </c>
      <c r="B10" s="111"/>
      <c r="C10" s="114" t="s">
        <v>210</v>
      </c>
      <c r="D10" s="120" t="s">
        <v>217</v>
      </c>
      <c r="E10" s="120">
        <v>1</v>
      </c>
      <c r="F10" s="121"/>
      <c r="G10" s="120"/>
      <c r="H10" s="11"/>
      <c r="I10" s="11"/>
      <c r="J10" s="11"/>
      <c r="K10" s="11"/>
    </row>
    <row r="11" spans="1:11" ht="20.25" x14ac:dyDescent="0.2">
      <c r="A11" s="44">
        <v>4</v>
      </c>
      <c r="B11" s="124"/>
      <c r="C11" s="114" t="s">
        <v>212</v>
      </c>
      <c r="D11" s="122"/>
      <c r="E11" s="120">
        <v>1</v>
      </c>
      <c r="F11" s="121"/>
      <c r="G11" s="120"/>
      <c r="H11" s="11"/>
      <c r="I11" s="11"/>
      <c r="J11" s="11"/>
      <c r="K11" s="11"/>
    </row>
    <row r="12" spans="1:11" ht="12.75" x14ac:dyDescent="0.2">
      <c r="A12" s="63">
        <v>5</v>
      </c>
      <c r="B12" s="124"/>
      <c r="C12" s="114" t="s">
        <v>218</v>
      </c>
      <c r="D12" s="120"/>
      <c r="E12" s="120">
        <v>1</v>
      </c>
      <c r="F12" s="121"/>
      <c r="G12" s="120"/>
      <c r="H12" s="11"/>
      <c r="I12" s="11"/>
      <c r="J12" s="11"/>
      <c r="K12" s="11"/>
    </row>
    <row r="13" spans="1:11" ht="12.75" x14ac:dyDescent="0.2">
      <c r="A13" s="133">
        <v>6</v>
      </c>
      <c r="B13" s="124"/>
      <c r="C13" s="114" t="s">
        <v>211</v>
      </c>
      <c r="D13" s="120"/>
      <c r="E13" s="120">
        <v>2</v>
      </c>
      <c r="F13" s="121"/>
      <c r="G13" s="120"/>
      <c r="H13" s="11"/>
      <c r="I13" s="11"/>
      <c r="J13" s="11"/>
      <c r="K13" s="11"/>
    </row>
    <row r="14" spans="1:11" ht="19.5" x14ac:dyDescent="0.2">
      <c r="A14" s="44">
        <v>7</v>
      </c>
      <c r="B14" s="124"/>
      <c r="C14" s="117" t="s">
        <v>214</v>
      </c>
      <c r="D14" s="120"/>
      <c r="E14" s="120">
        <v>2</v>
      </c>
      <c r="F14" s="121"/>
      <c r="G14" s="120"/>
      <c r="H14" s="11"/>
      <c r="I14" s="11"/>
      <c r="J14" s="11"/>
      <c r="K14" s="11"/>
    </row>
    <row r="15" spans="1:11" ht="14.25" x14ac:dyDescent="0.2">
      <c r="A15" s="124"/>
      <c r="B15" s="124"/>
      <c r="C15" s="117"/>
      <c r="D15" s="120"/>
      <c r="E15" s="120"/>
      <c r="F15" s="121"/>
      <c r="G15" s="120"/>
    </row>
    <row r="16" spans="1:11" ht="19.5" x14ac:dyDescent="0.2">
      <c r="A16" s="124"/>
      <c r="B16" s="124"/>
      <c r="C16" s="123"/>
      <c r="D16" s="123" t="s">
        <v>133</v>
      </c>
      <c r="E16" s="123">
        <f>SUM(E9:E15)</f>
        <v>8</v>
      </c>
      <c r="F16" s="123"/>
      <c r="G16" s="123"/>
    </row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4">
    <mergeCell ref="A3:G3"/>
    <mergeCell ref="A5:G5"/>
    <mergeCell ref="A1:G1"/>
    <mergeCell ref="E4:G4"/>
  </mergeCells>
  <pageMargins left="1.96" right="0.75" top="1" bottom="1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D9C3"/>
  </sheetPr>
  <dimension ref="A1:K100"/>
  <sheetViews>
    <sheetView workbookViewId="0">
      <selection activeCell="F14" sqref="F14"/>
    </sheetView>
  </sheetViews>
  <sheetFormatPr defaultColWidth="14.42578125" defaultRowHeight="15" customHeight="1" x14ac:dyDescent="0.2"/>
  <cols>
    <col min="1" max="1" width="12.7109375" customWidth="1"/>
    <col min="2" max="2" width="21.5703125" customWidth="1"/>
    <col min="3" max="3" width="9.42578125" customWidth="1"/>
    <col min="4" max="4" width="21.5703125" customWidth="1"/>
    <col min="5" max="5" width="14.42578125" customWidth="1"/>
    <col min="6" max="6" width="8.7109375" customWidth="1"/>
    <col min="7" max="8" width="15" customWidth="1"/>
    <col min="9" max="11" width="8.7109375" customWidth="1"/>
  </cols>
  <sheetData>
    <row r="1" spans="1:11" ht="26.25" x14ac:dyDescent="0.2">
      <c r="A1" s="172">
        <f>'1D'!A1:G1</f>
        <v>0</v>
      </c>
      <c r="B1" s="144"/>
      <c r="C1" s="144"/>
      <c r="D1" s="144"/>
      <c r="E1" s="144"/>
      <c r="F1" s="144"/>
      <c r="G1" s="144"/>
      <c r="H1" s="144"/>
    </row>
    <row r="2" spans="1:11" ht="16.5" x14ac:dyDescent="0.25">
      <c r="B2" s="1"/>
    </row>
    <row r="3" spans="1:11" ht="19.5" x14ac:dyDescent="0.2">
      <c r="A3" s="178" t="s">
        <v>155</v>
      </c>
      <c r="B3" s="144"/>
      <c r="C3" s="144"/>
      <c r="D3" s="144"/>
      <c r="E3" s="144"/>
      <c r="F3" s="144"/>
      <c r="G3" s="144"/>
      <c r="H3" s="144"/>
    </row>
    <row r="4" spans="1:11" x14ac:dyDescent="0.2">
      <c r="A4" s="24" t="str">
        <f>'1D'!A4:G4</f>
        <v xml:space="preserve">Office Id :- </v>
      </c>
      <c r="B4" s="24">
        <f>'master sheet'!D9</f>
        <v>0</v>
      </c>
      <c r="C4" s="24"/>
      <c r="D4" s="24" t="str">
        <f>'1D'!D4</f>
        <v>Budget Head :-</v>
      </c>
      <c r="E4" s="198" t="str">
        <f>'master sheet'!D10</f>
        <v>2202-02-109-01-00</v>
      </c>
      <c r="F4" s="198"/>
      <c r="G4" s="198"/>
      <c r="H4" s="198"/>
    </row>
    <row r="5" spans="1:11" ht="20.25" x14ac:dyDescent="0.2">
      <c r="A5" s="160" t="s">
        <v>156</v>
      </c>
      <c r="B5" s="157"/>
      <c r="C5" s="157"/>
      <c r="D5" s="157"/>
      <c r="E5" s="157"/>
      <c r="F5" s="157"/>
      <c r="G5" s="157"/>
      <c r="H5" s="157"/>
    </row>
    <row r="6" spans="1:11" ht="56.25" x14ac:dyDescent="0.2">
      <c r="A6" s="5" t="s">
        <v>157</v>
      </c>
      <c r="B6" s="5" t="s">
        <v>85</v>
      </c>
      <c r="C6" s="5" t="s">
        <v>49</v>
      </c>
      <c r="D6" s="5" t="s">
        <v>158</v>
      </c>
      <c r="E6" s="5" t="s">
        <v>159</v>
      </c>
      <c r="F6" s="5" t="s">
        <v>8</v>
      </c>
      <c r="G6" s="5" t="s">
        <v>255</v>
      </c>
      <c r="H6" s="5" t="s">
        <v>256</v>
      </c>
      <c r="I6" s="45"/>
      <c r="J6" s="45"/>
      <c r="K6" s="45"/>
    </row>
    <row r="7" spans="1:11" ht="72.75" customHeight="1" x14ac:dyDescent="0.2">
      <c r="A7" s="31"/>
      <c r="B7" s="31"/>
      <c r="C7" s="31"/>
      <c r="D7" s="84"/>
      <c r="E7" s="31"/>
      <c r="F7" s="85"/>
      <c r="G7" s="85"/>
      <c r="H7" s="85"/>
      <c r="I7" s="25"/>
      <c r="J7" s="25"/>
      <c r="K7" s="25"/>
    </row>
    <row r="8" spans="1:11" ht="31.5" customHeight="1" x14ac:dyDescent="0.2">
      <c r="A8" s="31"/>
      <c r="B8" s="31"/>
      <c r="C8" s="31"/>
      <c r="D8" s="31"/>
      <c r="E8" s="31"/>
      <c r="F8" s="5" t="s">
        <v>133</v>
      </c>
      <c r="G8" s="86">
        <f t="shared" ref="G8:H8" si="0">SUM(G7)</f>
        <v>0</v>
      </c>
      <c r="H8" s="86">
        <f t="shared" si="0"/>
        <v>0</v>
      </c>
      <c r="I8" s="25"/>
      <c r="J8" s="25"/>
      <c r="K8" s="25"/>
    </row>
    <row r="9" spans="1:11" ht="12.75" customHeight="1" x14ac:dyDescent="0.3">
      <c r="A9" s="66"/>
      <c r="B9" s="66"/>
      <c r="C9" s="66"/>
      <c r="D9" s="66"/>
      <c r="E9" s="66"/>
    </row>
    <row r="10" spans="1:11" ht="12.75" customHeight="1" x14ac:dyDescent="0.3">
      <c r="A10" s="66"/>
      <c r="B10" s="66"/>
      <c r="C10" s="66"/>
      <c r="D10" s="66"/>
      <c r="E10" s="66"/>
    </row>
    <row r="11" spans="1:11" ht="12.75" customHeight="1" x14ac:dyDescent="0.3">
      <c r="A11" s="66"/>
      <c r="B11" s="66"/>
      <c r="C11" s="66"/>
      <c r="D11" s="66"/>
      <c r="E11" s="66"/>
    </row>
    <row r="12" spans="1:11" ht="12.75" customHeight="1" x14ac:dyDescent="0.3">
      <c r="A12" s="66"/>
      <c r="B12" s="66"/>
      <c r="C12" s="66"/>
      <c r="D12" s="66"/>
      <c r="E12" s="66"/>
    </row>
    <row r="13" spans="1:11" ht="12.75" customHeight="1" x14ac:dyDescent="0.3">
      <c r="A13" s="66"/>
      <c r="B13" s="66"/>
      <c r="C13" s="66"/>
      <c r="D13" s="66"/>
      <c r="E13" s="66"/>
    </row>
    <row r="14" spans="1:11" ht="12.75" customHeight="1" x14ac:dyDescent="0.3">
      <c r="A14" s="66"/>
      <c r="B14" s="66"/>
      <c r="C14" s="66"/>
      <c r="D14" s="66"/>
      <c r="E14" s="66"/>
    </row>
    <row r="15" spans="1:11" ht="12.75" customHeight="1" x14ac:dyDescent="0.3">
      <c r="A15" s="66"/>
      <c r="B15" s="66"/>
      <c r="C15" s="66"/>
      <c r="D15" s="66"/>
      <c r="E15" s="66"/>
    </row>
    <row r="16" spans="1:11" ht="12.75" customHeight="1" x14ac:dyDescent="0.3">
      <c r="B16" s="66"/>
      <c r="C16" s="66"/>
      <c r="D16" s="66"/>
      <c r="E16" s="66"/>
    </row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4">
    <mergeCell ref="A1:H1"/>
    <mergeCell ref="A3:H3"/>
    <mergeCell ref="A5:H5"/>
    <mergeCell ref="E4:H4"/>
  </mergeCells>
  <pageMargins left="1.25" right="0.75" top="1" bottom="1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D10" sqref="D10"/>
    </sheetView>
  </sheetViews>
  <sheetFormatPr defaultColWidth="14.42578125" defaultRowHeight="15" customHeight="1" x14ac:dyDescent="0.2"/>
  <cols>
    <col min="1" max="1" width="5" customWidth="1"/>
    <col min="2" max="2" width="21.5703125" customWidth="1"/>
    <col min="3" max="3" width="12.5703125" customWidth="1"/>
    <col min="4" max="4" width="19" customWidth="1"/>
    <col min="5" max="5" width="19.28515625" customWidth="1"/>
    <col min="6" max="6" width="16.7109375" customWidth="1"/>
    <col min="7" max="7" width="12.85546875" customWidth="1"/>
    <col min="8" max="8" width="12.42578125" customWidth="1"/>
    <col min="9" max="11" width="8.7109375" customWidth="1"/>
  </cols>
  <sheetData>
    <row r="1" spans="1:11" ht="23.25" x14ac:dyDescent="0.3">
      <c r="A1" s="158">
        <f>'2'!A1:H1</f>
        <v>0</v>
      </c>
      <c r="B1" s="144"/>
      <c r="C1" s="144"/>
      <c r="D1" s="144"/>
      <c r="E1" s="144"/>
      <c r="F1" s="144"/>
      <c r="G1" s="144"/>
      <c r="H1" s="144"/>
      <c r="I1" s="144"/>
      <c r="J1" s="3"/>
      <c r="K1" s="3"/>
    </row>
    <row r="2" spans="1:11" ht="18.75" x14ac:dyDescent="0.2">
      <c r="A2" s="167" t="s">
        <v>160</v>
      </c>
      <c r="B2" s="144"/>
      <c r="C2" s="144"/>
      <c r="D2" s="144"/>
      <c r="E2" s="144"/>
      <c r="F2" s="144"/>
      <c r="G2" s="144"/>
      <c r="H2" s="144"/>
      <c r="I2" s="144"/>
      <c r="J2" s="87"/>
      <c r="K2" s="87"/>
    </row>
    <row r="3" spans="1:11" ht="18.75" x14ac:dyDescent="0.2">
      <c r="A3" s="88" t="str">
        <f>'2'!A4:H4</f>
        <v xml:space="preserve">Office Id :- </v>
      </c>
      <c r="B3" s="88"/>
      <c r="C3" s="88">
        <f>'master sheet'!D9</f>
        <v>0</v>
      </c>
      <c r="D3" s="88"/>
      <c r="E3" s="88" t="str">
        <f>'2'!D4</f>
        <v>Budget Head :-</v>
      </c>
      <c r="F3" s="203" t="str">
        <f>'master sheet'!D10</f>
        <v>2202-02-109-01-00</v>
      </c>
      <c r="G3" s="203"/>
      <c r="H3" s="203"/>
      <c r="I3" s="203"/>
      <c r="J3" s="87"/>
      <c r="K3" s="87"/>
    </row>
    <row r="4" spans="1:11" ht="20.25" x14ac:dyDescent="0.2">
      <c r="A4" s="159" t="s">
        <v>161</v>
      </c>
      <c r="B4" s="144"/>
      <c r="C4" s="144"/>
      <c r="D4" s="144"/>
      <c r="E4" s="144"/>
      <c r="F4" s="144"/>
      <c r="G4" s="144"/>
      <c r="H4" s="144"/>
      <c r="I4" s="144"/>
      <c r="J4" s="87"/>
      <c r="K4" s="87"/>
    </row>
    <row r="5" spans="1:11" ht="18.75" x14ac:dyDescent="0.2">
      <c r="A5" s="179"/>
      <c r="B5" s="157"/>
      <c r="C5" s="157"/>
      <c r="D5" s="157"/>
      <c r="E5" s="157"/>
      <c r="F5" s="157"/>
      <c r="G5" s="157"/>
      <c r="H5" s="157"/>
      <c r="I5" s="157"/>
      <c r="J5" s="87"/>
      <c r="K5" s="87"/>
    </row>
    <row r="6" spans="1:11" ht="37.5" x14ac:dyDescent="0.2">
      <c r="A6" s="5" t="s">
        <v>49</v>
      </c>
      <c r="B6" s="5" t="s">
        <v>162</v>
      </c>
      <c r="C6" s="5" t="s">
        <v>127</v>
      </c>
      <c r="D6" s="5" t="s">
        <v>163</v>
      </c>
      <c r="E6" s="5" t="s">
        <v>257</v>
      </c>
      <c r="F6" s="5" t="s">
        <v>258</v>
      </c>
      <c r="G6" s="5" t="s">
        <v>13</v>
      </c>
      <c r="H6" s="5" t="s">
        <v>164</v>
      </c>
      <c r="I6" s="5" t="s">
        <v>14</v>
      </c>
      <c r="J6" s="4"/>
      <c r="K6" s="4"/>
    </row>
    <row r="7" spans="1:11" ht="29.25" customHeight="1" x14ac:dyDescent="0.2">
      <c r="A7" s="5">
        <v>0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4"/>
      <c r="K7" s="4"/>
    </row>
    <row r="8" spans="1:11" ht="29.25" customHeight="1" x14ac:dyDescent="0.2">
      <c r="A8" s="89"/>
      <c r="B8" s="89"/>
      <c r="C8" s="89"/>
      <c r="D8" s="90" t="s">
        <v>133</v>
      </c>
      <c r="E8" s="89"/>
      <c r="F8" s="89"/>
      <c r="G8" s="89"/>
      <c r="H8" s="89"/>
      <c r="I8" s="89"/>
      <c r="J8" s="4"/>
      <c r="K8" s="4"/>
    </row>
    <row r="9" spans="1:11" ht="29.25" customHeight="1" x14ac:dyDescent="0.2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ht="34.5" customHeight="1" x14ac:dyDescent="0.2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</row>
    <row r="11" spans="1:11" ht="12.75" customHeight="1" x14ac:dyDescent="0.2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</row>
    <row r="12" spans="1:11" ht="12.75" customHeight="1" x14ac:dyDescent="0.2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</row>
    <row r="13" spans="1:11" ht="12.75" customHeight="1" x14ac:dyDescent="0.2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</row>
    <row r="14" spans="1:11" ht="12.75" customHeight="1" x14ac:dyDescent="0.2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</row>
    <row r="15" spans="1:11" ht="12.75" customHeight="1" x14ac:dyDescent="0.2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</row>
    <row r="16" spans="1:11" ht="12.75" customHeight="1" x14ac:dyDescent="0.2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</row>
    <row r="17" spans="1:11" ht="12.75" customHeight="1" x14ac:dyDescent="0.2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</row>
    <row r="18" spans="1:11" ht="12.75" customHeight="1" x14ac:dyDescent="0.2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</row>
    <row r="19" spans="1:11" ht="12.75" customHeight="1" x14ac:dyDescent="0.2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</row>
    <row r="20" spans="1:11" ht="12.75" customHeight="1" x14ac:dyDescent="0.2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</row>
    <row r="21" spans="1:11" ht="12.75" customHeight="1" x14ac:dyDescent="0.2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</row>
    <row r="22" spans="1:11" ht="12.75" customHeight="1" x14ac:dyDescent="0.2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</row>
    <row r="23" spans="1:11" ht="12.75" customHeight="1" x14ac:dyDescent="0.2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</row>
    <row r="24" spans="1:11" ht="12.75" customHeight="1" x14ac:dyDescent="0.2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</row>
    <row r="25" spans="1:11" ht="12.7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87"/>
      <c r="K25" s="87"/>
    </row>
    <row r="26" spans="1:11" ht="12.75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87"/>
      <c r="K26" s="87"/>
    </row>
    <row r="27" spans="1:11" ht="12.75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2.7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2.7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2.7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2.7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2.7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0:11" ht="12.75" customHeight="1" x14ac:dyDescent="0.3">
      <c r="J33" s="3"/>
      <c r="K33" s="3"/>
    </row>
    <row r="34" spans="10:11" ht="12.75" customHeight="1" x14ac:dyDescent="0.3">
      <c r="J34" s="3"/>
      <c r="K34" s="3"/>
    </row>
    <row r="35" spans="10:11" ht="12.75" customHeight="1" x14ac:dyDescent="0.2"/>
    <row r="36" spans="10:11" ht="12.75" customHeight="1" x14ac:dyDescent="0.2"/>
    <row r="37" spans="10:11" ht="12.75" customHeight="1" x14ac:dyDescent="0.2"/>
    <row r="38" spans="10:11" ht="12.75" customHeight="1" x14ac:dyDescent="0.2"/>
    <row r="39" spans="10:11" ht="12.75" customHeight="1" x14ac:dyDescent="0.2"/>
    <row r="40" spans="10:11" ht="12.75" customHeight="1" x14ac:dyDescent="0.2"/>
    <row r="41" spans="10:11" ht="12.75" customHeight="1" x14ac:dyDescent="0.2"/>
    <row r="42" spans="10:11" ht="12.75" customHeight="1" x14ac:dyDescent="0.2"/>
    <row r="43" spans="10:11" ht="12.75" customHeight="1" x14ac:dyDescent="0.2"/>
    <row r="44" spans="10:11" ht="12.75" customHeight="1" x14ac:dyDescent="0.2"/>
    <row r="45" spans="10:11" ht="12.75" customHeight="1" x14ac:dyDescent="0.2"/>
    <row r="46" spans="10:11" ht="12.75" customHeight="1" x14ac:dyDescent="0.2"/>
    <row r="47" spans="10:11" ht="12.75" customHeight="1" x14ac:dyDescent="0.2"/>
    <row r="48" spans="10:1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5">
    <mergeCell ref="A1:I1"/>
    <mergeCell ref="A2:I2"/>
    <mergeCell ref="A4:I4"/>
    <mergeCell ref="A5:I5"/>
    <mergeCell ref="F3:I3"/>
  </mergeCells>
  <pageMargins left="0.9" right="0.70866141732283472" top="0.74803149606299213" bottom="0.74803149606299213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C3" sqref="C3"/>
    </sheetView>
  </sheetViews>
  <sheetFormatPr defaultColWidth="14.42578125" defaultRowHeight="15" customHeight="1" x14ac:dyDescent="0.2"/>
  <cols>
    <col min="1" max="1" width="6.85546875" customWidth="1"/>
    <col min="2" max="2" width="25" customWidth="1"/>
    <col min="3" max="3" width="17.85546875" customWidth="1"/>
    <col min="4" max="4" width="10" customWidth="1"/>
    <col min="5" max="5" width="15.28515625" customWidth="1"/>
    <col min="6" max="6" width="14" customWidth="1"/>
    <col min="7" max="7" width="15" customWidth="1"/>
    <col min="8" max="8" width="16.140625" customWidth="1"/>
    <col min="9" max="9" width="15.140625" customWidth="1"/>
    <col min="10" max="11" width="8.7109375" customWidth="1"/>
  </cols>
  <sheetData>
    <row r="1" spans="1:11" ht="27.75" x14ac:dyDescent="0.4">
      <c r="A1" s="181">
        <f>'2'!A1:H1</f>
        <v>0</v>
      </c>
      <c r="B1" s="144"/>
      <c r="C1" s="144"/>
      <c r="D1" s="144"/>
      <c r="E1" s="144"/>
      <c r="F1" s="144"/>
      <c r="G1" s="144"/>
      <c r="H1" s="144"/>
      <c r="I1" s="144"/>
    </row>
    <row r="2" spans="1:11" ht="26.25" x14ac:dyDescent="0.4">
      <c r="A2" s="182" t="s">
        <v>165</v>
      </c>
      <c r="B2" s="144"/>
      <c r="C2" s="144"/>
      <c r="D2" s="144"/>
      <c r="E2" s="144"/>
      <c r="F2" s="144"/>
      <c r="G2" s="144"/>
      <c r="H2" s="144"/>
      <c r="I2" s="144"/>
    </row>
    <row r="3" spans="1:11" ht="15.75" x14ac:dyDescent="0.2">
      <c r="A3" s="88" t="str">
        <f>'2'!A4:H4</f>
        <v xml:space="preserve">Office Id :- </v>
      </c>
      <c r="B3" s="88"/>
      <c r="C3" s="88">
        <f>'master sheet'!D9</f>
        <v>0</v>
      </c>
      <c r="D3" s="88"/>
      <c r="E3" s="88"/>
      <c r="F3" s="88" t="str">
        <f>'3'!E3</f>
        <v>Budget Head :-</v>
      </c>
      <c r="G3" s="203" t="str">
        <f>'master sheet'!D10</f>
        <v>2202-02-109-01-00</v>
      </c>
      <c r="H3" s="203"/>
      <c r="I3" s="203"/>
    </row>
    <row r="4" spans="1:11" ht="18.75" x14ac:dyDescent="0.3">
      <c r="A4" s="180" t="s">
        <v>166</v>
      </c>
      <c r="B4" s="144"/>
      <c r="C4" s="144"/>
      <c r="D4" s="144"/>
      <c r="E4" s="144"/>
      <c r="F4" s="144"/>
      <c r="G4" s="144"/>
      <c r="H4" s="144"/>
      <c r="I4" s="144"/>
    </row>
    <row r="5" spans="1:11" ht="18.75" x14ac:dyDescent="0.3">
      <c r="A5" s="183" t="s">
        <v>259</v>
      </c>
      <c r="B5" s="144"/>
      <c r="C5" s="144"/>
      <c r="D5" s="144"/>
      <c r="E5" s="144"/>
      <c r="F5" s="144"/>
      <c r="G5" s="144"/>
      <c r="H5" s="144"/>
      <c r="I5" s="144"/>
    </row>
    <row r="6" spans="1:11" ht="18.75" x14ac:dyDescent="0.3">
      <c r="A6" s="180" t="s">
        <v>167</v>
      </c>
      <c r="B6" s="144"/>
      <c r="C6" s="144"/>
      <c r="D6" s="144"/>
      <c r="E6" s="144"/>
      <c r="F6" s="144"/>
      <c r="G6" s="144"/>
      <c r="H6" s="144"/>
      <c r="I6" s="144"/>
    </row>
    <row r="7" spans="1:11" ht="18.75" x14ac:dyDescent="0.3">
      <c r="A7" s="180" t="s">
        <v>168</v>
      </c>
      <c r="B7" s="144"/>
      <c r="C7" s="144"/>
      <c r="D7" s="144"/>
      <c r="E7" s="144"/>
      <c r="F7" s="144"/>
      <c r="G7" s="144"/>
      <c r="H7" s="144"/>
      <c r="I7" s="144"/>
    </row>
    <row r="8" spans="1:11" ht="18.75" x14ac:dyDescent="0.3">
      <c r="A8" s="180" t="s">
        <v>169</v>
      </c>
      <c r="B8" s="144"/>
      <c r="C8" s="144"/>
      <c r="D8" s="144"/>
      <c r="E8" s="144"/>
      <c r="F8" s="144"/>
      <c r="G8" s="144"/>
      <c r="H8" s="144"/>
      <c r="I8" s="144"/>
    </row>
    <row r="9" spans="1:11" ht="56.25" x14ac:dyDescent="0.2">
      <c r="A9" s="91" t="s">
        <v>49</v>
      </c>
      <c r="B9" s="91" t="s">
        <v>85</v>
      </c>
      <c r="C9" s="91" t="s">
        <v>170</v>
      </c>
      <c r="D9" s="91" t="s">
        <v>171</v>
      </c>
      <c r="E9" s="91" t="s">
        <v>172</v>
      </c>
      <c r="F9" s="91" t="s">
        <v>173</v>
      </c>
      <c r="G9" s="91" t="s">
        <v>174</v>
      </c>
      <c r="H9" s="91" t="s">
        <v>175</v>
      </c>
      <c r="I9" s="91" t="s">
        <v>176</v>
      </c>
      <c r="J9" s="45"/>
      <c r="K9" s="45"/>
    </row>
    <row r="10" spans="1:11" ht="12.75" customHeight="1" x14ac:dyDescent="0.2">
      <c r="A10" s="91">
        <v>1</v>
      </c>
      <c r="B10" s="91">
        <v>2</v>
      </c>
      <c r="C10" s="91">
        <v>3</v>
      </c>
      <c r="D10" s="91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45"/>
      <c r="K10" s="45"/>
    </row>
    <row r="11" spans="1:11" ht="93.75" customHeight="1" x14ac:dyDescent="0.2">
      <c r="A11" s="5">
        <v>0</v>
      </c>
      <c r="B11" s="5">
        <v>0</v>
      </c>
      <c r="C11" s="5">
        <v>0</v>
      </c>
      <c r="D11" s="5">
        <v>0</v>
      </c>
      <c r="E11" s="92"/>
      <c r="F11" s="92"/>
      <c r="G11" s="58">
        <v>0</v>
      </c>
      <c r="H11" s="58">
        <v>0</v>
      </c>
      <c r="I11" s="58">
        <v>0</v>
      </c>
      <c r="J11" s="4"/>
      <c r="K11" s="4"/>
    </row>
    <row r="12" spans="1:11" ht="12.75" customHeight="1" x14ac:dyDescent="0.2"/>
    <row r="13" spans="1:11" ht="12.75" customHeight="1" x14ac:dyDescent="0.2"/>
    <row r="14" spans="1:11" ht="12.75" customHeight="1" x14ac:dyDescent="0.2"/>
    <row r="15" spans="1:11" ht="12.75" customHeight="1" x14ac:dyDescent="0.2"/>
    <row r="16" spans="1:1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8">
    <mergeCell ref="A8:I8"/>
    <mergeCell ref="A1:I1"/>
    <mergeCell ref="A2:I2"/>
    <mergeCell ref="A4:I4"/>
    <mergeCell ref="A6:I6"/>
    <mergeCell ref="A7:I7"/>
    <mergeCell ref="A5:I5"/>
    <mergeCell ref="G3:I3"/>
  </mergeCells>
  <pageMargins left="0.66" right="0.23" top="1" bottom="1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D11" sqref="D11"/>
    </sheetView>
  </sheetViews>
  <sheetFormatPr defaultColWidth="14.42578125" defaultRowHeight="15" customHeight="1" x14ac:dyDescent="0.2"/>
  <cols>
    <col min="1" max="1" width="5.7109375" customWidth="1"/>
    <col min="2" max="2" width="22.7109375" customWidth="1"/>
    <col min="3" max="3" width="15.5703125" customWidth="1"/>
    <col min="4" max="4" width="11.85546875" customWidth="1"/>
    <col min="5" max="5" width="14" customWidth="1"/>
    <col min="6" max="6" width="13.5703125" customWidth="1"/>
    <col min="7" max="7" width="14.7109375" customWidth="1"/>
    <col min="8" max="8" width="16.85546875" customWidth="1"/>
    <col min="9" max="9" width="16.28515625" customWidth="1"/>
    <col min="10" max="11" width="8.7109375" customWidth="1"/>
  </cols>
  <sheetData>
    <row r="1" spans="1:11" ht="27.75" x14ac:dyDescent="0.4">
      <c r="A1" s="181">
        <f>'4A'!A1</f>
        <v>0</v>
      </c>
      <c r="B1" s="144"/>
      <c r="C1" s="144"/>
      <c r="D1" s="144"/>
      <c r="E1" s="144"/>
      <c r="F1" s="144"/>
      <c r="G1" s="144"/>
      <c r="H1" s="144"/>
      <c r="I1" s="144"/>
    </row>
    <row r="2" spans="1:11" ht="26.25" x14ac:dyDescent="0.4">
      <c r="A2" s="182" t="s">
        <v>177</v>
      </c>
      <c r="B2" s="144"/>
      <c r="C2" s="144"/>
      <c r="D2" s="144"/>
      <c r="E2" s="144"/>
      <c r="F2" s="144"/>
      <c r="G2" s="144"/>
      <c r="H2" s="144"/>
      <c r="I2" s="144"/>
    </row>
    <row r="3" spans="1:11" ht="15.75" x14ac:dyDescent="0.2">
      <c r="A3" s="88" t="str">
        <f>'4A'!A3:I3</f>
        <v xml:space="preserve">Office Id :- </v>
      </c>
      <c r="B3" s="88"/>
      <c r="C3" s="88">
        <f>'master sheet'!D9</f>
        <v>0</v>
      </c>
      <c r="D3" s="88"/>
      <c r="E3" s="88"/>
      <c r="F3" s="88" t="str">
        <f>'4A'!F3</f>
        <v>Budget Head :-</v>
      </c>
      <c r="G3" s="203" t="str">
        <f>'master sheet'!D10</f>
        <v>2202-02-109-01-00</v>
      </c>
      <c r="H3" s="203"/>
      <c r="I3" s="203"/>
    </row>
    <row r="4" spans="1:11" ht="18.75" x14ac:dyDescent="0.3">
      <c r="A4" s="180" t="s">
        <v>178</v>
      </c>
      <c r="B4" s="144"/>
      <c r="C4" s="144"/>
      <c r="D4" s="144"/>
      <c r="E4" s="144"/>
      <c r="F4" s="144"/>
      <c r="G4" s="144"/>
      <c r="H4" s="144"/>
      <c r="I4" s="144"/>
    </row>
    <row r="5" spans="1:11" ht="18.75" x14ac:dyDescent="0.3">
      <c r="A5" s="183" t="s">
        <v>260</v>
      </c>
      <c r="B5" s="144"/>
      <c r="C5" s="144"/>
      <c r="D5" s="144"/>
      <c r="E5" s="144"/>
      <c r="F5" s="144"/>
      <c r="G5" s="144"/>
      <c r="H5" s="144"/>
      <c r="I5" s="144"/>
    </row>
    <row r="6" spans="1:11" ht="18.75" x14ac:dyDescent="0.3">
      <c r="A6" s="180" t="s">
        <v>167</v>
      </c>
      <c r="B6" s="144"/>
      <c r="C6" s="144"/>
      <c r="D6" s="144"/>
      <c r="E6" s="144"/>
      <c r="F6" s="144"/>
      <c r="G6" s="144"/>
      <c r="H6" s="144"/>
      <c r="I6" s="144"/>
    </row>
    <row r="7" spans="1:11" ht="18.75" x14ac:dyDescent="0.3">
      <c r="A7" s="180" t="s">
        <v>168</v>
      </c>
      <c r="B7" s="144"/>
      <c r="C7" s="144"/>
      <c r="D7" s="144"/>
      <c r="E7" s="144"/>
      <c r="F7" s="144"/>
      <c r="G7" s="144"/>
      <c r="H7" s="144"/>
      <c r="I7" s="144"/>
    </row>
    <row r="8" spans="1:11" ht="18.75" x14ac:dyDescent="0.3">
      <c r="A8" s="180" t="s">
        <v>169</v>
      </c>
      <c r="B8" s="144"/>
      <c r="C8" s="144"/>
      <c r="D8" s="144"/>
      <c r="E8" s="144"/>
      <c r="F8" s="144"/>
      <c r="G8" s="144"/>
      <c r="H8" s="144"/>
      <c r="I8" s="144"/>
    </row>
    <row r="9" spans="1:11" ht="56.25" x14ac:dyDescent="0.2">
      <c r="A9" s="91" t="s">
        <v>49</v>
      </c>
      <c r="B9" s="91" t="s">
        <v>85</v>
      </c>
      <c r="C9" s="91" t="s">
        <v>170</v>
      </c>
      <c r="D9" s="91" t="s">
        <v>171</v>
      </c>
      <c r="E9" s="91" t="s">
        <v>172</v>
      </c>
      <c r="F9" s="91" t="s">
        <v>173</v>
      </c>
      <c r="G9" s="91" t="s">
        <v>174</v>
      </c>
      <c r="H9" s="91" t="s">
        <v>175</v>
      </c>
      <c r="I9" s="91" t="s">
        <v>176</v>
      </c>
      <c r="J9" s="45"/>
      <c r="K9" s="45"/>
    </row>
    <row r="10" spans="1:11" ht="12.75" customHeight="1" x14ac:dyDescent="0.2">
      <c r="A10" s="91">
        <v>1</v>
      </c>
      <c r="B10" s="91">
        <v>2</v>
      </c>
      <c r="C10" s="91">
        <v>3</v>
      </c>
      <c r="D10" s="91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45"/>
      <c r="K10" s="45"/>
    </row>
    <row r="11" spans="1:11" ht="93.75" customHeight="1" x14ac:dyDescent="0.2">
      <c r="A11" s="5"/>
      <c r="B11" s="5"/>
      <c r="C11" s="5"/>
      <c r="D11" s="5"/>
      <c r="E11" s="92"/>
      <c r="F11" s="92"/>
      <c r="G11" s="58"/>
      <c r="H11" s="58"/>
      <c r="I11" s="58"/>
      <c r="J11" s="45"/>
      <c r="K11" s="45"/>
    </row>
    <row r="12" spans="1:11" ht="12.75" customHeight="1" x14ac:dyDescent="0.2"/>
    <row r="13" spans="1:11" ht="12.75" customHeight="1" x14ac:dyDescent="0.2"/>
    <row r="14" spans="1:11" ht="12.75" customHeight="1" x14ac:dyDescent="0.2"/>
    <row r="15" spans="1:11" ht="12.75" customHeight="1" x14ac:dyDescent="0.2"/>
    <row r="16" spans="1:1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8">
    <mergeCell ref="A8:I8"/>
    <mergeCell ref="A1:I1"/>
    <mergeCell ref="A2:I2"/>
    <mergeCell ref="A4:I4"/>
    <mergeCell ref="A6:I6"/>
    <mergeCell ref="A7:I7"/>
    <mergeCell ref="A5:I5"/>
    <mergeCell ref="G3:I3"/>
  </mergeCells>
  <pageMargins left="0.85" right="0.46" top="1" bottom="1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I8" sqref="I8"/>
    </sheetView>
  </sheetViews>
  <sheetFormatPr defaultColWidth="14.42578125" defaultRowHeight="15" customHeight="1" x14ac:dyDescent="0.2"/>
  <cols>
    <col min="1" max="1" width="6.7109375" customWidth="1"/>
    <col min="2" max="2" width="9.140625" customWidth="1"/>
    <col min="3" max="3" width="21.7109375" customWidth="1"/>
    <col min="4" max="11" width="12.85546875" customWidth="1"/>
  </cols>
  <sheetData>
    <row r="1" spans="1:11" ht="30.75" x14ac:dyDescent="0.45">
      <c r="A1" s="184">
        <f>'4B'!A1:I1</f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0.25" x14ac:dyDescent="0.3">
      <c r="A2" s="185" t="s">
        <v>179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1" ht="26.25" x14ac:dyDescent="0.2">
      <c r="A3" s="186" t="s">
        <v>180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</row>
    <row r="4" spans="1:11" ht="21" x14ac:dyDescent="0.2">
      <c r="A4" s="93" t="str">
        <f>'3'!A3:I3</f>
        <v xml:space="preserve">Office Id :- </v>
      </c>
      <c r="B4" s="93"/>
      <c r="C4" s="93">
        <f>'master sheet'!D9</f>
        <v>0</v>
      </c>
      <c r="D4" s="93"/>
      <c r="E4" s="93"/>
      <c r="F4" s="93"/>
      <c r="G4" s="93" t="str">
        <f>'4B'!F3</f>
        <v>Budget Head :-</v>
      </c>
      <c r="H4" s="93"/>
      <c r="I4" s="204" t="str">
        <f>'master sheet'!D10</f>
        <v>2202-02-109-01-00</v>
      </c>
      <c r="J4" s="204"/>
      <c r="K4" s="204"/>
    </row>
    <row r="5" spans="1:11" ht="38.25" customHeight="1" x14ac:dyDescent="0.2">
      <c r="A5" s="187" t="s">
        <v>181</v>
      </c>
      <c r="B5" s="187" t="s">
        <v>84</v>
      </c>
      <c r="C5" s="187" t="s">
        <v>182</v>
      </c>
      <c r="D5" s="205" t="s">
        <v>261</v>
      </c>
      <c r="E5" s="139"/>
      <c r="F5" s="205" t="s">
        <v>262</v>
      </c>
      <c r="G5" s="139"/>
      <c r="H5" s="205" t="s">
        <v>263</v>
      </c>
      <c r="I5" s="139"/>
      <c r="J5" s="205" t="s">
        <v>264</v>
      </c>
      <c r="K5" s="139"/>
    </row>
    <row r="6" spans="1:11" ht="40.5" x14ac:dyDescent="0.2">
      <c r="A6" s="136"/>
      <c r="B6" s="136"/>
      <c r="C6" s="136"/>
      <c r="D6" s="94" t="s">
        <v>183</v>
      </c>
      <c r="E6" s="94" t="s">
        <v>184</v>
      </c>
      <c r="F6" s="94" t="s">
        <v>183</v>
      </c>
      <c r="G6" s="94" t="s">
        <v>184</v>
      </c>
      <c r="H6" s="94" t="s">
        <v>183</v>
      </c>
      <c r="I6" s="94" t="s">
        <v>184</v>
      </c>
      <c r="J6" s="94" t="s">
        <v>183</v>
      </c>
      <c r="K6" s="94" t="s">
        <v>184</v>
      </c>
    </row>
    <row r="7" spans="1:11" ht="20.25" x14ac:dyDescent="0.2">
      <c r="A7" s="94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</row>
    <row r="8" spans="1:11" ht="87" customHeight="1" x14ac:dyDescent="0.2">
      <c r="A8" s="94">
        <v>1</v>
      </c>
      <c r="B8" s="95">
        <f>C4</f>
        <v>0</v>
      </c>
      <c r="C8" s="96">
        <f>A1</f>
        <v>0</v>
      </c>
      <c r="D8" s="97">
        <v>0</v>
      </c>
      <c r="E8" s="97">
        <v>0</v>
      </c>
      <c r="F8" s="97">
        <v>0</v>
      </c>
      <c r="G8" s="97">
        <v>0</v>
      </c>
      <c r="H8" s="97">
        <v>0</v>
      </c>
      <c r="I8" s="97">
        <v>0</v>
      </c>
      <c r="J8" s="97">
        <f t="shared" ref="J8:K8" si="0">F8-H8</f>
        <v>0</v>
      </c>
      <c r="K8" s="97">
        <f t="shared" si="0"/>
        <v>0</v>
      </c>
    </row>
    <row r="9" spans="1:11" ht="20.25" x14ac:dyDescent="0.3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</row>
    <row r="10" spans="1:11" ht="20.25" x14ac:dyDescent="0.3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</row>
    <row r="11" spans="1:11" ht="21" x14ac:dyDescent="0.35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</row>
    <row r="12" spans="1:11" ht="21" x14ac:dyDescent="0.3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</row>
    <row r="13" spans="1:11" ht="21" x14ac:dyDescent="0.35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</row>
    <row r="14" spans="1:11" ht="21" x14ac:dyDescent="0.35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</row>
    <row r="15" spans="1:11" ht="21" x14ac:dyDescent="0.3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</row>
    <row r="16" spans="1:11" ht="20.25" x14ac:dyDescent="0.3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</row>
    <row r="17" spans="1:11" ht="20.25" x14ac:dyDescent="0.3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</row>
    <row r="18" spans="1:11" ht="20.25" x14ac:dyDescent="0.3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</row>
    <row r="19" spans="1:11" ht="20.25" x14ac:dyDescent="0.3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</row>
    <row r="20" spans="1:11" ht="20.25" x14ac:dyDescent="0.3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</row>
    <row r="21" spans="1:11" ht="15.75" customHeight="1" x14ac:dyDescent="0.3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</row>
    <row r="22" spans="1:11" ht="15.75" customHeight="1" x14ac:dyDescent="0.3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</row>
    <row r="23" spans="1:11" ht="15.75" customHeight="1" x14ac:dyDescent="0.3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</row>
    <row r="24" spans="1:11" ht="15.75" customHeight="1" x14ac:dyDescent="0.3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</row>
    <row r="25" spans="1:11" ht="15.75" customHeight="1" x14ac:dyDescent="0.3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</row>
    <row r="26" spans="1:11" ht="15.75" customHeight="1" x14ac:dyDescent="0.3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</row>
    <row r="27" spans="1:11" ht="15.75" customHeight="1" x14ac:dyDescent="0.3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</row>
    <row r="28" spans="1:11" ht="15.75" customHeight="1" x14ac:dyDescent="0.3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</row>
    <row r="29" spans="1:11" ht="15.75" customHeight="1" x14ac:dyDescent="0.3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</row>
    <row r="30" spans="1:11" ht="15.75" customHeight="1" x14ac:dyDescent="0.3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</row>
    <row r="31" spans="1:11" ht="15.75" customHeight="1" x14ac:dyDescent="0.3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</row>
    <row r="32" spans="1:11" ht="15.75" customHeight="1" x14ac:dyDescent="0.3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</row>
    <row r="33" spans="1:11" ht="15.75" customHeight="1" x14ac:dyDescent="0.3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</row>
    <row r="34" spans="1:11" ht="15.75" customHeight="1" x14ac:dyDescent="0.3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</row>
    <row r="35" spans="1:11" ht="15.75" customHeight="1" x14ac:dyDescent="0.3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</row>
    <row r="36" spans="1:11" ht="15.75" customHeight="1" x14ac:dyDescent="0.25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</row>
    <row r="37" spans="1:11" ht="15.75" customHeight="1" x14ac:dyDescent="0.25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</row>
    <row r="38" spans="1:11" ht="15.75" customHeight="1" x14ac:dyDescent="0.25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</row>
    <row r="39" spans="1:11" ht="15.75" customHeight="1" x14ac:dyDescent="0.25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</row>
    <row r="40" spans="1:11" ht="15.75" customHeight="1" x14ac:dyDescent="0.25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</row>
    <row r="41" spans="1:11" ht="15.75" customHeight="1" x14ac:dyDescent="0.25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</row>
    <row r="42" spans="1:11" ht="15.75" customHeight="1" x14ac:dyDescent="0.25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</row>
    <row r="43" spans="1:11" ht="15.75" customHeight="1" x14ac:dyDescent="0.25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</row>
    <row r="44" spans="1:11" ht="15.75" customHeight="1" x14ac:dyDescent="0.25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</row>
    <row r="45" spans="1:11" ht="15.75" customHeight="1" x14ac:dyDescent="0.25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</row>
    <row r="46" spans="1:11" ht="15.75" customHeight="1" x14ac:dyDescent="0.25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</row>
    <row r="47" spans="1:11" ht="15.75" customHeight="1" x14ac:dyDescent="0.25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</row>
    <row r="48" spans="1:11" ht="15.75" customHeight="1" x14ac:dyDescent="0.25">
      <c r="A48" s="100"/>
      <c r="B48" s="100"/>
      <c r="C48" s="100"/>
      <c r="D48" s="100"/>
      <c r="E48" s="100"/>
      <c r="F48" s="100"/>
      <c r="G48" s="100"/>
      <c r="H48" s="100"/>
      <c r="I48" s="100"/>
      <c r="J48" s="100"/>
      <c r="K48" s="100"/>
    </row>
    <row r="49" spans="1:11" ht="15.75" customHeight="1" x14ac:dyDescent="0.25">
      <c r="A49" s="100"/>
      <c r="B49" s="100"/>
      <c r="C49" s="100"/>
      <c r="D49" s="100"/>
      <c r="E49" s="100"/>
      <c r="F49" s="100"/>
      <c r="G49" s="100"/>
      <c r="H49" s="100"/>
      <c r="I49" s="100"/>
      <c r="J49" s="100"/>
      <c r="K49" s="100"/>
    </row>
    <row r="50" spans="1:11" ht="15.75" customHeight="1" x14ac:dyDescent="0.25">
      <c r="A50" s="100"/>
      <c r="B50" s="100"/>
      <c r="C50" s="100"/>
      <c r="D50" s="100"/>
      <c r="E50" s="100"/>
      <c r="F50" s="100"/>
      <c r="G50" s="100"/>
      <c r="H50" s="100"/>
      <c r="I50" s="100"/>
      <c r="J50" s="100"/>
      <c r="K50" s="100"/>
    </row>
    <row r="51" spans="1:11" ht="15.75" customHeight="1" x14ac:dyDescent="0.25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</row>
    <row r="52" spans="1:11" ht="15.75" customHeight="1" x14ac:dyDescent="0.25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</row>
    <row r="53" spans="1:11" ht="15.75" customHeight="1" x14ac:dyDescent="0.25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</row>
    <row r="54" spans="1:11" ht="15.75" customHeight="1" x14ac:dyDescent="0.25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</row>
    <row r="55" spans="1:11" ht="15.75" customHeight="1" x14ac:dyDescent="0.25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</row>
    <row r="56" spans="1:11" ht="15.75" customHeight="1" x14ac:dyDescent="0.25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</row>
    <row r="57" spans="1:11" ht="15.75" customHeight="1" x14ac:dyDescent="0.25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</row>
    <row r="58" spans="1:11" ht="15.75" customHeight="1" x14ac:dyDescent="0.25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</row>
    <row r="59" spans="1:11" ht="15.75" customHeight="1" x14ac:dyDescent="0.25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</row>
    <row r="60" spans="1:11" ht="15.75" customHeight="1" x14ac:dyDescent="0.25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</row>
    <row r="61" spans="1:11" ht="15.75" customHeight="1" x14ac:dyDescent="0.25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</row>
    <row r="62" spans="1:11" ht="15.75" customHeight="1" x14ac:dyDescent="0.25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</row>
    <row r="63" spans="1:11" ht="15.75" customHeight="1" x14ac:dyDescent="0.25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</row>
    <row r="64" spans="1:11" ht="15.75" customHeight="1" x14ac:dyDescent="0.25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</row>
    <row r="65" spans="1:11" ht="15.75" customHeight="1" x14ac:dyDescent="0.25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</row>
    <row r="66" spans="1:11" ht="15.75" customHeight="1" x14ac:dyDescent="0.25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</row>
    <row r="67" spans="1:11" ht="15.75" customHeight="1" x14ac:dyDescent="0.25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</row>
    <row r="68" spans="1:11" ht="15.75" customHeight="1" x14ac:dyDescent="0.25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</row>
    <row r="69" spans="1:11" ht="15.75" customHeight="1" x14ac:dyDescent="0.25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</row>
    <row r="70" spans="1:11" ht="15.75" customHeight="1" x14ac:dyDescent="0.25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</row>
    <row r="71" spans="1:11" ht="15.75" customHeight="1" x14ac:dyDescent="0.25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</row>
    <row r="72" spans="1:11" ht="15.75" customHeight="1" x14ac:dyDescent="0.2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</row>
    <row r="73" spans="1:11" ht="15.75" customHeight="1" x14ac:dyDescent="0.25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</row>
    <row r="74" spans="1:11" ht="15.75" customHeight="1" x14ac:dyDescent="0.25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</row>
    <row r="75" spans="1:11" ht="15.75" customHeight="1" x14ac:dyDescent="0.25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</row>
    <row r="76" spans="1:11" ht="15.75" customHeight="1" x14ac:dyDescent="0.25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/>
    </row>
    <row r="77" spans="1:11" ht="15.75" customHeight="1" x14ac:dyDescent="0.25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</row>
    <row r="78" spans="1:11" ht="15.75" customHeight="1" x14ac:dyDescent="0.25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/>
    </row>
    <row r="79" spans="1:11" ht="15.75" customHeight="1" x14ac:dyDescent="0.25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</row>
    <row r="80" spans="1:11" ht="15.75" customHeight="1" x14ac:dyDescent="0.25">
      <c r="A80" s="100"/>
      <c r="B80" s="100"/>
      <c r="C80" s="100"/>
      <c r="D80" s="100"/>
      <c r="E80" s="100"/>
      <c r="F80" s="100"/>
      <c r="G80" s="100"/>
      <c r="H80" s="100"/>
      <c r="I80" s="100"/>
      <c r="J80" s="100"/>
      <c r="K80" s="100"/>
    </row>
    <row r="81" spans="1:11" ht="15.75" customHeight="1" x14ac:dyDescent="0.25">
      <c r="A81" s="100"/>
      <c r="B81" s="100"/>
      <c r="C81" s="100"/>
      <c r="D81" s="100"/>
      <c r="E81" s="100"/>
      <c r="F81" s="100"/>
      <c r="G81" s="100"/>
      <c r="H81" s="100"/>
      <c r="I81" s="100"/>
      <c r="J81" s="100"/>
      <c r="K81" s="100"/>
    </row>
    <row r="82" spans="1:11" ht="15.75" customHeight="1" x14ac:dyDescent="0.25">
      <c r="A82" s="100"/>
      <c r="B82" s="100"/>
      <c r="C82" s="100"/>
      <c r="D82" s="100"/>
      <c r="E82" s="100"/>
      <c r="F82" s="100"/>
      <c r="G82" s="100"/>
      <c r="H82" s="100"/>
      <c r="I82" s="100"/>
      <c r="J82" s="100"/>
      <c r="K82" s="100"/>
    </row>
    <row r="83" spans="1:11" ht="15.75" customHeight="1" x14ac:dyDescent="0.25">
      <c r="A83" s="100"/>
      <c r="B83" s="100"/>
      <c r="C83" s="100"/>
      <c r="D83" s="100"/>
      <c r="E83" s="100"/>
      <c r="F83" s="100"/>
      <c r="G83" s="100"/>
      <c r="H83" s="100"/>
      <c r="I83" s="100"/>
      <c r="J83" s="100"/>
      <c r="K83" s="100"/>
    </row>
    <row r="84" spans="1:11" ht="15.75" customHeight="1" x14ac:dyDescent="0.25">
      <c r="A84" s="100"/>
      <c r="B84" s="100"/>
      <c r="C84" s="100"/>
      <c r="D84" s="100"/>
      <c r="E84" s="100"/>
      <c r="F84" s="100"/>
      <c r="G84" s="100"/>
      <c r="H84" s="100"/>
      <c r="I84" s="100"/>
      <c r="J84" s="100"/>
      <c r="K84" s="100"/>
    </row>
    <row r="85" spans="1:11" ht="15.75" customHeight="1" x14ac:dyDescent="0.25">
      <c r="A85" s="100"/>
      <c r="B85" s="100"/>
      <c r="C85" s="100"/>
      <c r="D85" s="100"/>
      <c r="E85" s="100"/>
      <c r="F85" s="100"/>
      <c r="G85" s="100"/>
      <c r="H85" s="100"/>
      <c r="I85" s="100"/>
      <c r="J85" s="100"/>
      <c r="K85" s="100"/>
    </row>
    <row r="86" spans="1:11" ht="15.75" customHeight="1" x14ac:dyDescent="0.25">
      <c r="A86" s="100"/>
      <c r="B86" s="100"/>
      <c r="C86" s="100"/>
      <c r="D86" s="100"/>
      <c r="E86" s="100"/>
      <c r="F86" s="100"/>
      <c r="G86" s="100"/>
      <c r="H86" s="100"/>
      <c r="I86" s="100"/>
      <c r="J86" s="100"/>
      <c r="K86" s="100"/>
    </row>
    <row r="87" spans="1:11" ht="15.75" customHeight="1" x14ac:dyDescent="0.25">
      <c r="A87" s="100"/>
      <c r="B87" s="100"/>
      <c r="C87" s="100"/>
      <c r="D87" s="100"/>
      <c r="E87" s="100"/>
      <c r="F87" s="100"/>
      <c r="G87" s="100"/>
      <c r="H87" s="100"/>
      <c r="I87" s="100"/>
      <c r="J87" s="100"/>
      <c r="K87" s="100"/>
    </row>
    <row r="88" spans="1:11" ht="15.75" customHeight="1" x14ac:dyDescent="0.25">
      <c r="A88" s="100"/>
      <c r="B88" s="100"/>
      <c r="C88" s="100"/>
      <c r="D88" s="100"/>
      <c r="E88" s="100"/>
      <c r="F88" s="100"/>
      <c r="G88" s="100"/>
      <c r="H88" s="100"/>
      <c r="I88" s="100"/>
      <c r="J88" s="100"/>
      <c r="K88" s="100"/>
    </row>
    <row r="89" spans="1:11" ht="15.75" customHeight="1" x14ac:dyDescent="0.25">
      <c r="A89" s="100"/>
      <c r="B89" s="100"/>
      <c r="C89" s="100"/>
      <c r="D89" s="100"/>
      <c r="E89" s="100"/>
      <c r="F89" s="100"/>
      <c r="G89" s="100"/>
      <c r="H89" s="100"/>
      <c r="I89" s="100"/>
      <c r="J89" s="100"/>
      <c r="K89" s="100"/>
    </row>
    <row r="90" spans="1:11" ht="15.75" customHeight="1" x14ac:dyDescent="0.25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</row>
    <row r="91" spans="1:11" ht="15.75" customHeight="1" x14ac:dyDescent="0.25">
      <c r="A91" s="100"/>
      <c r="B91" s="100"/>
      <c r="C91" s="100"/>
      <c r="D91" s="100"/>
      <c r="E91" s="100"/>
      <c r="F91" s="100"/>
      <c r="G91" s="100"/>
      <c r="H91" s="100"/>
      <c r="I91" s="100"/>
      <c r="J91" s="100"/>
      <c r="K91" s="100"/>
    </row>
    <row r="92" spans="1:11" ht="15.75" customHeight="1" x14ac:dyDescent="0.25">
      <c r="A92" s="100"/>
      <c r="B92" s="100"/>
      <c r="C92" s="100"/>
      <c r="D92" s="100"/>
      <c r="E92" s="100"/>
      <c r="F92" s="100"/>
      <c r="G92" s="100"/>
      <c r="H92" s="100"/>
      <c r="I92" s="100"/>
      <c r="J92" s="100"/>
      <c r="K92" s="100"/>
    </row>
    <row r="93" spans="1:11" ht="15.75" customHeight="1" x14ac:dyDescent="0.25">
      <c r="A93" s="100"/>
      <c r="B93" s="100"/>
      <c r="C93" s="100"/>
      <c r="D93" s="100"/>
      <c r="E93" s="100"/>
      <c r="F93" s="100"/>
      <c r="G93" s="100"/>
      <c r="H93" s="100"/>
      <c r="I93" s="100"/>
      <c r="J93" s="100"/>
      <c r="K93" s="100"/>
    </row>
    <row r="94" spans="1:11" ht="15.75" customHeight="1" x14ac:dyDescent="0.25">
      <c r="A94" s="100"/>
      <c r="B94" s="100"/>
      <c r="C94" s="100"/>
      <c r="D94" s="100"/>
      <c r="E94" s="100"/>
      <c r="F94" s="100"/>
      <c r="G94" s="100"/>
      <c r="H94" s="100"/>
      <c r="I94" s="100"/>
      <c r="J94" s="100"/>
      <c r="K94" s="100"/>
    </row>
    <row r="95" spans="1:11" ht="15.75" customHeight="1" x14ac:dyDescent="0.25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</row>
    <row r="96" spans="1:11" ht="15.75" customHeight="1" x14ac:dyDescent="0.25">
      <c r="A96" s="100"/>
      <c r="B96" s="100"/>
      <c r="C96" s="100"/>
      <c r="D96" s="100"/>
      <c r="E96" s="100"/>
      <c r="F96" s="100"/>
      <c r="G96" s="100"/>
      <c r="H96" s="100"/>
      <c r="I96" s="100"/>
      <c r="J96" s="100"/>
      <c r="K96" s="100"/>
    </row>
    <row r="97" spans="1:11" ht="15.75" customHeight="1" x14ac:dyDescent="0.25">
      <c r="A97" s="100"/>
      <c r="B97" s="100"/>
      <c r="C97" s="100"/>
      <c r="D97" s="100"/>
      <c r="E97" s="100"/>
      <c r="F97" s="100"/>
      <c r="G97" s="100"/>
      <c r="H97" s="100"/>
      <c r="I97" s="100"/>
      <c r="J97" s="100"/>
      <c r="K97" s="100"/>
    </row>
    <row r="98" spans="1:11" ht="15.75" customHeight="1" x14ac:dyDescent="0.25">
      <c r="A98" s="100"/>
      <c r="B98" s="100"/>
      <c r="C98" s="100"/>
      <c r="D98" s="100"/>
      <c r="E98" s="100"/>
      <c r="F98" s="100"/>
      <c r="G98" s="100"/>
      <c r="H98" s="100"/>
      <c r="I98" s="100"/>
      <c r="J98" s="100"/>
      <c r="K98" s="100"/>
    </row>
    <row r="99" spans="1:11" ht="15.75" customHeight="1" x14ac:dyDescent="0.25">
      <c r="A99" s="100"/>
      <c r="B99" s="100"/>
      <c r="C99" s="100"/>
      <c r="D99" s="100"/>
      <c r="E99" s="100"/>
      <c r="F99" s="100"/>
      <c r="G99" s="100"/>
      <c r="H99" s="100"/>
      <c r="I99" s="100"/>
      <c r="J99" s="100"/>
      <c r="K99" s="100"/>
    </row>
    <row r="100" spans="1:11" ht="15.75" customHeight="1" x14ac:dyDescent="0.25">
      <c r="A100" s="100"/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</row>
  </sheetData>
  <mergeCells count="11">
    <mergeCell ref="D5:E5"/>
    <mergeCell ref="F5:G5"/>
    <mergeCell ref="J5:K5"/>
    <mergeCell ref="A1:K1"/>
    <mergeCell ref="A2:K2"/>
    <mergeCell ref="A3:K3"/>
    <mergeCell ref="A5:A6"/>
    <mergeCell ref="B5:B6"/>
    <mergeCell ref="C5:C6"/>
    <mergeCell ref="H5:I5"/>
    <mergeCell ref="I4:K4"/>
  </mergeCells>
  <pageMargins left="0.56000000000000005" right="0.24" top="0.74803149606299213" bottom="0.74803149606299213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topLeftCell="A34" workbookViewId="0">
      <selection activeCell="K53" sqref="K53"/>
    </sheetView>
  </sheetViews>
  <sheetFormatPr defaultColWidth="14.42578125" defaultRowHeight="15" customHeight="1" x14ac:dyDescent="0.2"/>
  <cols>
    <col min="1" max="1" width="17.7109375" customWidth="1"/>
    <col min="2" max="3" width="13.7109375" customWidth="1"/>
    <col min="4" max="8" width="12.85546875" customWidth="1"/>
    <col min="9" max="11" width="8.7109375" customWidth="1"/>
  </cols>
  <sheetData>
    <row r="1" spans="1:8" ht="33" customHeight="1" x14ac:dyDescent="0.35">
      <c r="A1" s="165">
        <f>'4B'!A1:I1</f>
        <v>0</v>
      </c>
      <c r="B1" s="144"/>
      <c r="C1" s="144"/>
      <c r="D1" s="144"/>
      <c r="E1" s="144"/>
      <c r="F1" s="144"/>
      <c r="G1" s="144"/>
      <c r="H1" s="144"/>
    </row>
    <row r="2" spans="1:8" ht="19.5" x14ac:dyDescent="0.3">
      <c r="A2" s="154" t="s">
        <v>185</v>
      </c>
      <c r="B2" s="144"/>
      <c r="C2" s="144"/>
      <c r="D2" s="144"/>
      <c r="E2" s="144"/>
      <c r="F2" s="144"/>
      <c r="G2" s="144"/>
      <c r="H2" s="144"/>
    </row>
    <row r="3" spans="1:8" ht="18.75" x14ac:dyDescent="0.3">
      <c r="A3" s="188" t="s">
        <v>186</v>
      </c>
      <c r="B3" s="157"/>
      <c r="C3" s="157"/>
      <c r="D3" s="157"/>
      <c r="E3" s="157"/>
      <c r="F3" s="157"/>
      <c r="G3" s="157"/>
      <c r="H3" s="157"/>
    </row>
    <row r="4" spans="1:8" ht="18.75" customHeight="1" x14ac:dyDescent="0.2">
      <c r="A4" s="135" t="s">
        <v>187</v>
      </c>
      <c r="B4" s="135" t="s">
        <v>188</v>
      </c>
      <c r="C4" s="135" t="s">
        <v>189</v>
      </c>
      <c r="D4" s="135" t="s">
        <v>265</v>
      </c>
      <c r="E4" s="135" t="s">
        <v>266</v>
      </c>
      <c r="F4" s="142" t="s">
        <v>190</v>
      </c>
      <c r="G4" s="138"/>
      <c r="H4" s="139"/>
    </row>
    <row r="5" spans="1:8" ht="18.75" customHeight="1" x14ac:dyDescent="0.2">
      <c r="A5" s="136"/>
      <c r="B5" s="136"/>
      <c r="C5" s="136"/>
      <c r="D5" s="136"/>
      <c r="E5" s="136"/>
      <c r="F5" s="5" t="s">
        <v>191</v>
      </c>
      <c r="G5" s="5" t="s">
        <v>176</v>
      </c>
      <c r="H5" s="5" t="s">
        <v>133</v>
      </c>
    </row>
    <row r="6" spans="1:8" ht="17.25" customHeight="1" x14ac:dyDescent="0.2">
      <c r="A6" s="5" t="s">
        <v>192</v>
      </c>
      <c r="B6" s="101"/>
      <c r="C6" s="101">
        <v>75</v>
      </c>
      <c r="D6" s="101"/>
      <c r="E6" s="101"/>
      <c r="F6" s="63"/>
      <c r="G6" s="63"/>
      <c r="H6" s="63"/>
    </row>
    <row r="7" spans="1:8" ht="17.25" customHeight="1" x14ac:dyDescent="0.2">
      <c r="A7" s="5" t="s">
        <v>193</v>
      </c>
      <c r="B7" s="101"/>
      <c r="C7" s="101">
        <v>125</v>
      </c>
      <c r="D7" s="101"/>
      <c r="E7" s="101"/>
      <c r="F7" s="63"/>
      <c r="G7" s="63"/>
      <c r="H7" s="63"/>
    </row>
    <row r="8" spans="1:8" ht="17.25" customHeight="1" x14ac:dyDescent="0.2">
      <c r="A8" s="5" t="s">
        <v>194</v>
      </c>
      <c r="B8" s="101"/>
      <c r="C8" s="101">
        <v>300</v>
      </c>
      <c r="D8" s="101"/>
      <c r="E8" s="101"/>
      <c r="F8" s="63"/>
      <c r="G8" s="63"/>
      <c r="H8" s="63"/>
    </row>
    <row r="9" spans="1:8" ht="17.25" customHeight="1" x14ac:dyDescent="0.2">
      <c r="A9" s="5" t="s">
        <v>195</v>
      </c>
      <c r="B9" s="101"/>
      <c r="C9" s="101">
        <v>300</v>
      </c>
      <c r="D9" s="101"/>
      <c r="E9" s="101"/>
      <c r="F9" s="63"/>
      <c r="G9" s="63"/>
      <c r="H9" s="63"/>
    </row>
    <row r="10" spans="1:8" ht="12.75" customHeight="1" x14ac:dyDescent="0.2">
      <c r="A10" s="102" t="s">
        <v>43</v>
      </c>
      <c r="B10" s="103">
        <f>SUM(B6:B9)</f>
        <v>0</v>
      </c>
      <c r="C10" s="103"/>
      <c r="D10" s="103">
        <v>0</v>
      </c>
      <c r="E10" s="103">
        <v>0</v>
      </c>
      <c r="F10" s="103"/>
      <c r="G10" s="103"/>
      <c r="H10" s="103"/>
    </row>
    <row r="11" spans="1:8" ht="27" customHeight="1" x14ac:dyDescent="0.2">
      <c r="A11" s="189" t="s">
        <v>196</v>
      </c>
      <c r="B11" s="157"/>
      <c r="C11" s="157"/>
      <c r="D11" s="157"/>
      <c r="E11" s="157"/>
      <c r="F11" s="157"/>
      <c r="G11" s="157"/>
      <c r="H11" s="157"/>
    </row>
    <row r="12" spans="1:8" ht="18" customHeight="1" x14ac:dyDescent="0.2">
      <c r="A12" s="135" t="s">
        <v>187</v>
      </c>
      <c r="B12" s="135" t="s">
        <v>188</v>
      </c>
      <c r="C12" s="135" t="s">
        <v>189</v>
      </c>
      <c r="D12" s="135" t="s">
        <v>265</v>
      </c>
      <c r="E12" s="135" t="s">
        <v>266</v>
      </c>
      <c r="F12" s="142" t="s">
        <v>190</v>
      </c>
      <c r="G12" s="138"/>
      <c r="H12" s="139"/>
    </row>
    <row r="13" spans="1:8" ht="18.75" x14ac:dyDescent="0.2">
      <c r="A13" s="136"/>
      <c r="B13" s="136"/>
      <c r="C13" s="136"/>
      <c r="D13" s="136"/>
      <c r="E13" s="136"/>
      <c r="F13" s="5" t="s">
        <v>191</v>
      </c>
      <c r="G13" s="5" t="s">
        <v>176</v>
      </c>
      <c r="H13" s="5" t="s">
        <v>133</v>
      </c>
    </row>
    <row r="14" spans="1:8" ht="17.25" customHeight="1" x14ac:dyDescent="0.2">
      <c r="A14" s="5" t="s">
        <v>192</v>
      </c>
      <c r="B14" s="63">
        <v>0</v>
      </c>
      <c r="C14" s="63">
        <v>75</v>
      </c>
      <c r="D14" s="63">
        <f t="shared" ref="D14:D17" si="0">B14*C14*10</f>
        <v>0</v>
      </c>
      <c r="E14" s="63">
        <f t="shared" ref="E14:E17" si="1">D14</f>
        <v>0</v>
      </c>
      <c r="F14" s="63"/>
      <c r="G14" s="63"/>
      <c r="H14" s="63"/>
    </row>
    <row r="15" spans="1:8" ht="17.25" customHeight="1" x14ac:dyDescent="0.2">
      <c r="A15" s="5" t="s">
        <v>193</v>
      </c>
      <c r="B15" s="63">
        <v>0</v>
      </c>
      <c r="C15" s="63">
        <v>125</v>
      </c>
      <c r="D15" s="63">
        <f t="shared" si="0"/>
        <v>0</v>
      </c>
      <c r="E15" s="63">
        <f t="shared" si="1"/>
        <v>0</v>
      </c>
      <c r="F15" s="63"/>
      <c r="G15" s="63"/>
      <c r="H15" s="63"/>
    </row>
    <row r="16" spans="1:8" ht="17.25" customHeight="1" x14ac:dyDescent="0.2">
      <c r="A16" s="5" t="s">
        <v>194</v>
      </c>
      <c r="B16" s="63">
        <v>0</v>
      </c>
      <c r="C16" s="63">
        <v>300</v>
      </c>
      <c r="D16" s="63">
        <f t="shared" si="0"/>
        <v>0</v>
      </c>
      <c r="E16" s="63">
        <f t="shared" si="1"/>
        <v>0</v>
      </c>
      <c r="F16" s="63"/>
      <c r="G16" s="63"/>
      <c r="H16" s="63"/>
    </row>
    <row r="17" spans="1:8" ht="17.25" customHeight="1" x14ac:dyDescent="0.2">
      <c r="A17" s="5" t="s">
        <v>195</v>
      </c>
      <c r="B17" s="63">
        <v>0</v>
      </c>
      <c r="C17" s="63">
        <v>300</v>
      </c>
      <c r="D17" s="63">
        <f t="shared" si="0"/>
        <v>0</v>
      </c>
      <c r="E17" s="63">
        <f t="shared" si="1"/>
        <v>0</v>
      </c>
      <c r="F17" s="63"/>
      <c r="G17" s="63"/>
      <c r="H17" s="63"/>
    </row>
    <row r="18" spans="1:8" ht="12.75" customHeight="1" x14ac:dyDescent="0.2">
      <c r="A18" s="102" t="s">
        <v>43</v>
      </c>
      <c r="B18" s="103">
        <v>0</v>
      </c>
      <c r="C18" s="103"/>
      <c r="D18" s="103">
        <v>0</v>
      </c>
      <c r="E18" s="103">
        <v>0</v>
      </c>
      <c r="F18" s="103"/>
      <c r="G18" s="103"/>
      <c r="H18" s="103"/>
    </row>
    <row r="19" spans="1:8" ht="18.75" x14ac:dyDescent="0.3">
      <c r="A19" s="188" t="s">
        <v>197</v>
      </c>
      <c r="B19" s="157"/>
      <c r="C19" s="157"/>
      <c r="D19" s="157"/>
      <c r="E19" s="157"/>
      <c r="F19" s="157"/>
      <c r="G19" s="157"/>
      <c r="H19" s="157"/>
    </row>
    <row r="20" spans="1:8" ht="18" customHeight="1" x14ac:dyDescent="0.2">
      <c r="A20" s="135" t="s">
        <v>187</v>
      </c>
      <c r="B20" s="135" t="s">
        <v>188</v>
      </c>
      <c r="C20" s="135" t="s">
        <v>189</v>
      </c>
      <c r="D20" s="135" t="s">
        <v>265</v>
      </c>
      <c r="E20" s="135" t="s">
        <v>266</v>
      </c>
      <c r="F20" s="142" t="s">
        <v>190</v>
      </c>
      <c r="G20" s="138"/>
      <c r="H20" s="139"/>
    </row>
    <row r="21" spans="1:8" ht="18.75" x14ac:dyDescent="0.2">
      <c r="A21" s="136"/>
      <c r="B21" s="136"/>
      <c r="C21" s="136"/>
      <c r="D21" s="136"/>
      <c r="E21" s="136"/>
      <c r="F21" s="5" t="s">
        <v>191</v>
      </c>
      <c r="G21" s="5" t="s">
        <v>176</v>
      </c>
      <c r="H21" s="5" t="s">
        <v>133</v>
      </c>
    </row>
    <row r="22" spans="1:8" ht="18.75" x14ac:dyDescent="0.2">
      <c r="A22" s="5" t="s">
        <v>198</v>
      </c>
      <c r="B22" s="101">
        <v>0</v>
      </c>
      <c r="C22" s="101">
        <v>100</v>
      </c>
      <c r="D22" s="101"/>
      <c r="E22" s="101"/>
      <c r="F22" s="63"/>
      <c r="G22" s="63"/>
      <c r="H22" s="63"/>
    </row>
    <row r="23" spans="1:8" ht="17.25" customHeight="1" x14ac:dyDescent="0.2">
      <c r="A23" s="5" t="s">
        <v>199</v>
      </c>
      <c r="B23" s="101">
        <v>0</v>
      </c>
      <c r="C23" s="101">
        <v>100</v>
      </c>
      <c r="D23" s="101"/>
      <c r="E23" s="101"/>
      <c r="F23" s="63"/>
      <c r="G23" s="63"/>
      <c r="H23" s="63"/>
    </row>
    <row r="24" spans="1:8" x14ac:dyDescent="0.2">
      <c r="A24" s="102" t="s">
        <v>43</v>
      </c>
      <c r="B24" s="103">
        <f>SUM(B22:B23)</f>
        <v>0</v>
      </c>
      <c r="C24" s="103"/>
      <c r="D24" s="103"/>
      <c r="E24" s="103">
        <f t="shared" ref="E24" si="2">SUM(E22:E23)</f>
        <v>0</v>
      </c>
      <c r="F24" s="63"/>
      <c r="G24" s="63"/>
      <c r="H24" s="103"/>
    </row>
    <row r="25" spans="1:8" s="132" customFormat="1" ht="18.75" x14ac:dyDescent="0.3">
      <c r="A25" s="188" t="s">
        <v>268</v>
      </c>
      <c r="B25" s="157"/>
      <c r="C25" s="157"/>
      <c r="D25" s="157"/>
      <c r="E25" s="157"/>
      <c r="F25" s="157"/>
      <c r="G25" s="157"/>
      <c r="H25" s="157"/>
    </row>
    <row r="26" spans="1:8" s="132" customFormat="1" ht="12.75" x14ac:dyDescent="0.2">
      <c r="A26" s="135" t="s">
        <v>187</v>
      </c>
      <c r="B26" s="135" t="s">
        <v>188</v>
      </c>
      <c r="C26" s="135" t="s">
        <v>189</v>
      </c>
      <c r="D26" s="135" t="s">
        <v>265</v>
      </c>
      <c r="E26" s="135" t="s">
        <v>266</v>
      </c>
      <c r="F26" s="142" t="s">
        <v>190</v>
      </c>
      <c r="G26" s="138"/>
      <c r="H26" s="139"/>
    </row>
    <row r="27" spans="1:8" s="132" customFormat="1" ht="18.75" x14ac:dyDescent="0.2">
      <c r="A27" s="136"/>
      <c r="B27" s="136"/>
      <c r="C27" s="136"/>
      <c r="D27" s="136"/>
      <c r="E27" s="136"/>
      <c r="F27" s="5" t="s">
        <v>191</v>
      </c>
      <c r="G27" s="5" t="s">
        <v>176</v>
      </c>
      <c r="H27" s="5" t="s">
        <v>133</v>
      </c>
    </row>
    <row r="28" spans="1:8" s="132" customFormat="1" ht="12.75" customHeight="1" x14ac:dyDescent="0.2">
      <c r="A28" s="5" t="s">
        <v>198</v>
      </c>
      <c r="B28" s="101">
        <v>0</v>
      </c>
      <c r="C28" s="101">
        <v>100</v>
      </c>
      <c r="D28" s="101"/>
      <c r="E28" s="101"/>
      <c r="F28" s="63"/>
      <c r="G28" s="63"/>
      <c r="H28" s="63"/>
    </row>
    <row r="29" spans="1:8" s="132" customFormat="1" ht="12.75" customHeight="1" x14ac:dyDescent="0.2">
      <c r="A29" s="5" t="s">
        <v>199</v>
      </c>
      <c r="B29" s="101">
        <v>0</v>
      </c>
      <c r="C29" s="101">
        <v>100</v>
      </c>
      <c r="D29" s="101"/>
      <c r="E29" s="101"/>
      <c r="F29" s="63"/>
      <c r="G29" s="63"/>
      <c r="H29" s="63"/>
    </row>
    <row r="30" spans="1:8" s="132" customFormat="1" ht="12.75" customHeight="1" x14ac:dyDescent="0.2">
      <c r="A30" s="102" t="s">
        <v>43</v>
      </c>
      <c r="B30" s="103">
        <f>SUM(B28:B29)</f>
        <v>0</v>
      </c>
      <c r="C30" s="103"/>
      <c r="D30" s="103"/>
      <c r="E30" s="103">
        <f t="shared" ref="E30" si="3">SUM(E28:E29)</f>
        <v>0</v>
      </c>
      <c r="F30" s="63"/>
      <c r="G30" s="63"/>
      <c r="H30" s="103"/>
    </row>
    <row r="31" spans="1:8" ht="18.75" x14ac:dyDescent="0.3">
      <c r="A31" s="188" t="s">
        <v>200</v>
      </c>
      <c r="B31" s="157"/>
      <c r="C31" s="157"/>
      <c r="D31" s="157"/>
      <c r="E31" s="157"/>
      <c r="F31" s="157"/>
      <c r="G31" s="157"/>
      <c r="H31" s="157"/>
    </row>
    <row r="32" spans="1:8" ht="18" customHeight="1" x14ac:dyDescent="0.2">
      <c r="A32" s="135" t="s">
        <v>187</v>
      </c>
      <c r="B32" s="135" t="s">
        <v>188</v>
      </c>
      <c r="C32" s="135" t="s">
        <v>189</v>
      </c>
      <c r="D32" s="135" t="s">
        <v>265</v>
      </c>
      <c r="E32" s="135" t="s">
        <v>266</v>
      </c>
      <c r="F32" s="142" t="s">
        <v>190</v>
      </c>
      <c r="G32" s="138"/>
      <c r="H32" s="139"/>
    </row>
    <row r="33" spans="1:8" ht="18.75" x14ac:dyDescent="0.2">
      <c r="A33" s="136"/>
      <c r="B33" s="136"/>
      <c r="C33" s="136"/>
      <c r="D33" s="136"/>
      <c r="E33" s="136"/>
      <c r="F33" s="5" t="s">
        <v>191</v>
      </c>
      <c r="G33" s="5" t="s">
        <v>176</v>
      </c>
      <c r="H33" s="5" t="s">
        <v>133</v>
      </c>
    </row>
    <row r="34" spans="1:8" ht="17.25" customHeight="1" x14ac:dyDescent="0.2">
      <c r="A34" s="5" t="s">
        <v>201</v>
      </c>
      <c r="B34" s="63">
        <v>0</v>
      </c>
      <c r="C34" s="63">
        <v>300</v>
      </c>
      <c r="D34" s="63"/>
      <c r="E34" s="63"/>
      <c r="F34" s="63"/>
      <c r="G34" s="63"/>
      <c r="H34" s="63"/>
    </row>
    <row r="35" spans="1:8" ht="17.25" customHeight="1" x14ac:dyDescent="0.2">
      <c r="A35" s="5" t="s">
        <v>202</v>
      </c>
      <c r="B35" s="63">
        <v>0</v>
      </c>
      <c r="C35" s="63">
        <v>300</v>
      </c>
      <c r="D35" s="63"/>
      <c r="E35" s="63"/>
      <c r="F35" s="63"/>
      <c r="G35" s="63"/>
      <c r="H35" s="63"/>
    </row>
    <row r="36" spans="1:8" x14ac:dyDescent="0.2">
      <c r="A36" s="102" t="s">
        <v>43</v>
      </c>
      <c r="B36" s="103">
        <f>SUM(B34:B35)</f>
        <v>0</v>
      </c>
      <c r="C36" s="103"/>
      <c r="D36" s="103">
        <f t="shared" ref="D36:E36" si="4">SUM(D34:D35)</f>
        <v>0</v>
      </c>
      <c r="E36" s="103">
        <f t="shared" si="4"/>
        <v>0</v>
      </c>
      <c r="F36" s="103"/>
      <c r="G36" s="103"/>
      <c r="H36" s="103"/>
    </row>
    <row r="37" spans="1:8" ht="18.75" x14ac:dyDescent="0.3">
      <c r="A37" s="188" t="s">
        <v>203</v>
      </c>
      <c r="B37" s="157"/>
      <c r="C37" s="157"/>
      <c r="D37" s="157"/>
      <c r="E37" s="157"/>
      <c r="F37" s="157"/>
      <c r="G37" s="157"/>
      <c r="H37" s="157"/>
    </row>
    <row r="38" spans="1:8" ht="18" customHeight="1" x14ac:dyDescent="0.2">
      <c r="A38" s="135" t="s">
        <v>187</v>
      </c>
      <c r="B38" s="135" t="s">
        <v>188</v>
      </c>
      <c r="C38" s="135" t="s">
        <v>189</v>
      </c>
      <c r="D38" s="135" t="s">
        <v>265</v>
      </c>
      <c r="E38" s="135" t="s">
        <v>266</v>
      </c>
      <c r="F38" s="142" t="s">
        <v>190</v>
      </c>
      <c r="G38" s="138"/>
      <c r="H38" s="139"/>
    </row>
    <row r="39" spans="1:8" ht="18.75" x14ac:dyDescent="0.2">
      <c r="A39" s="136"/>
      <c r="B39" s="136"/>
      <c r="C39" s="136"/>
      <c r="D39" s="136"/>
      <c r="E39" s="136"/>
      <c r="F39" s="5" t="s">
        <v>191</v>
      </c>
      <c r="G39" s="5" t="s">
        <v>176</v>
      </c>
      <c r="H39" s="5" t="s">
        <v>133</v>
      </c>
    </row>
    <row r="40" spans="1:8" ht="17.25" customHeight="1" x14ac:dyDescent="0.2">
      <c r="A40" s="5" t="s">
        <v>201</v>
      </c>
      <c r="B40" s="63"/>
      <c r="C40" s="63">
        <v>300</v>
      </c>
      <c r="D40" s="63"/>
      <c r="E40" s="63"/>
      <c r="F40" s="63"/>
      <c r="G40" s="63"/>
      <c r="H40" s="63"/>
    </row>
    <row r="41" spans="1:8" ht="19.899999999999999" customHeight="1" x14ac:dyDescent="0.2">
      <c r="A41" s="5" t="s">
        <v>202</v>
      </c>
      <c r="B41" s="63"/>
      <c r="C41" s="63">
        <v>300</v>
      </c>
      <c r="D41" s="63"/>
      <c r="E41" s="63"/>
      <c r="F41" s="63"/>
      <c r="G41" s="63"/>
      <c r="H41" s="63"/>
    </row>
    <row r="42" spans="1:8" x14ac:dyDescent="0.2">
      <c r="A42" s="102" t="s">
        <v>43</v>
      </c>
      <c r="B42" s="103"/>
      <c r="C42" s="103"/>
      <c r="D42" s="103"/>
      <c r="E42" s="103"/>
      <c r="F42" s="103"/>
      <c r="G42" s="103"/>
      <c r="H42" s="103"/>
    </row>
    <row r="43" spans="1:8" ht="18.75" x14ac:dyDescent="0.3">
      <c r="A43" s="188" t="s">
        <v>204</v>
      </c>
      <c r="B43" s="157"/>
      <c r="C43" s="157"/>
      <c r="D43" s="157"/>
      <c r="E43" s="157"/>
      <c r="F43" s="157"/>
      <c r="G43" s="157"/>
      <c r="H43" s="157"/>
    </row>
    <row r="44" spans="1:8" ht="18" customHeight="1" x14ac:dyDescent="0.2">
      <c r="A44" s="135" t="s">
        <v>187</v>
      </c>
      <c r="B44" s="135" t="s">
        <v>188</v>
      </c>
      <c r="C44" s="135" t="s">
        <v>189</v>
      </c>
      <c r="D44" s="135" t="s">
        <v>265</v>
      </c>
      <c r="E44" s="135" t="s">
        <v>266</v>
      </c>
      <c r="F44" s="142" t="s">
        <v>190</v>
      </c>
      <c r="G44" s="138"/>
      <c r="H44" s="139"/>
    </row>
    <row r="45" spans="1:8" ht="12.75" customHeight="1" x14ac:dyDescent="0.2">
      <c r="A45" s="136"/>
      <c r="B45" s="136"/>
      <c r="C45" s="136"/>
      <c r="D45" s="136"/>
      <c r="E45" s="136"/>
      <c r="F45" s="5" t="s">
        <v>191</v>
      </c>
      <c r="G45" s="5" t="s">
        <v>176</v>
      </c>
      <c r="H45" s="5" t="s">
        <v>133</v>
      </c>
    </row>
    <row r="46" spans="1:8" ht="18.75" x14ac:dyDescent="0.2">
      <c r="A46" s="5" t="s">
        <v>201</v>
      </c>
      <c r="B46" s="101">
        <v>0</v>
      </c>
      <c r="C46" s="101">
        <v>160</v>
      </c>
      <c r="D46" s="101">
        <v>0</v>
      </c>
      <c r="E46" s="101">
        <v>0</v>
      </c>
      <c r="F46" s="63"/>
      <c r="G46" s="63"/>
      <c r="H46" s="63"/>
    </row>
    <row r="47" spans="1:8" ht="12.75" customHeight="1" x14ac:dyDescent="0.2">
      <c r="A47" s="5" t="s">
        <v>202</v>
      </c>
      <c r="B47" s="101">
        <v>0</v>
      </c>
      <c r="C47" s="101">
        <v>160</v>
      </c>
      <c r="D47" s="101">
        <v>0</v>
      </c>
      <c r="E47" s="101">
        <v>0</v>
      </c>
      <c r="F47" s="63"/>
      <c r="G47" s="63"/>
      <c r="H47" s="63"/>
    </row>
    <row r="48" spans="1:8" ht="28.9" customHeight="1" x14ac:dyDescent="0.2">
      <c r="A48" s="102" t="s">
        <v>43</v>
      </c>
      <c r="B48" s="103">
        <f>SUM(B46:B47)</f>
        <v>0</v>
      </c>
      <c r="C48" s="103"/>
      <c r="D48" s="103">
        <f t="shared" ref="D48:E48" si="5">SUM(D46:D47)</f>
        <v>0</v>
      </c>
      <c r="E48" s="103">
        <f t="shared" si="5"/>
        <v>0</v>
      </c>
      <c r="F48" s="63"/>
      <c r="G48" s="63"/>
      <c r="H48" s="103"/>
    </row>
    <row r="49" spans="1:8" ht="18.75" x14ac:dyDescent="0.3">
      <c r="A49" s="188" t="s">
        <v>267</v>
      </c>
      <c r="B49" s="157"/>
      <c r="C49" s="157"/>
      <c r="D49" s="157"/>
      <c r="E49" s="157"/>
      <c r="F49" s="157"/>
      <c r="G49" s="157"/>
      <c r="H49" s="157"/>
    </row>
    <row r="50" spans="1:8" ht="18" customHeight="1" x14ac:dyDescent="0.2">
      <c r="A50" s="135" t="s">
        <v>187</v>
      </c>
      <c r="B50" s="135" t="s">
        <v>188</v>
      </c>
      <c r="C50" s="135" t="s">
        <v>189</v>
      </c>
      <c r="D50" s="135" t="s">
        <v>265</v>
      </c>
      <c r="E50" s="135" t="s">
        <v>266</v>
      </c>
      <c r="F50" s="142" t="s">
        <v>190</v>
      </c>
      <c r="G50" s="138"/>
      <c r="H50" s="139"/>
    </row>
    <row r="51" spans="1:8" ht="12.75" customHeight="1" x14ac:dyDescent="0.2">
      <c r="A51" s="136"/>
      <c r="B51" s="136"/>
      <c r="C51" s="136"/>
      <c r="D51" s="136"/>
      <c r="E51" s="136"/>
      <c r="F51" s="5" t="s">
        <v>191</v>
      </c>
      <c r="G51" s="5" t="s">
        <v>176</v>
      </c>
      <c r="H51" s="5" t="s">
        <v>133</v>
      </c>
    </row>
    <row r="52" spans="1:8" ht="17.25" customHeight="1" x14ac:dyDescent="0.2">
      <c r="A52" s="5" t="s">
        <v>201</v>
      </c>
      <c r="B52" s="101"/>
      <c r="C52" s="101">
        <v>160</v>
      </c>
      <c r="D52" s="101">
        <f t="shared" ref="D52" si="6">B52*C52*10</f>
        <v>0</v>
      </c>
      <c r="E52" s="101">
        <v>0</v>
      </c>
      <c r="F52" s="63"/>
      <c r="G52" s="63"/>
      <c r="H52" s="63"/>
    </row>
    <row r="53" spans="1:8" ht="17.25" customHeight="1" x14ac:dyDescent="0.2">
      <c r="A53" s="5" t="s">
        <v>202</v>
      </c>
      <c r="B53" s="101"/>
      <c r="C53" s="101">
        <v>160</v>
      </c>
      <c r="D53" s="101">
        <v>0</v>
      </c>
      <c r="E53" s="101">
        <v>0</v>
      </c>
      <c r="F53" s="63"/>
      <c r="G53" s="63"/>
      <c r="H53" s="63"/>
    </row>
    <row r="54" spans="1:8" ht="15" customHeight="1" x14ac:dyDescent="0.2">
      <c r="A54" s="102" t="s">
        <v>43</v>
      </c>
      <c r="B54" s="103">
        <f>SUM(B52:B53)</f>
        <v>0</v>
      </c>
      <c r="C54" s="103"/>
      <c r="D54" s="103">
        <f t="shared" ref="D54:E54" si="7">SUM(D52:D53)</f>
        <v>0</v>
      </c>
      <c r="E54" s="103">
        <f t="shared" si="7"/>
        <v>0</v>
      </c>
      <c r="F54" s="63"/>
      <c r="G54" s="63"/>
      <c r="H54" s="103"/>
    </row>
    <row r="55" spans="1:8" ht="12.75" customHeight="1" x14ac:dyDescent="0.2"/>
    <row r="56" spans="1:8" ht="12.75" customHeight="1" x14ac:dyDescent="0.2"/>
    <row r="57" spans="1:8" ht="12.75" customHeight="1" x14ac:dyDescent="0.2"/>
    <row r="58" spans="1:8" ht="12.75" customHeight="1" x14ac:dyDescent="0.2"/>
    <row r="59" spans="1:8" ht="12.75" customHeight="1" x14ac:dyDescent="0.2"/>
    <row r="60" spans="1:8" ht="12.75" customHeight="1" x14ac:dyDescent="0.2"/>
    <row r="61" spans="1:8" ht="12.75" customHeight="1" x14ac:dyDescent="0.2"/>
    <row r="62" spans="1:8" ht="12.75" customHeight="1" x14ac:dyDescent="0.2"/>
    <row r="63" spans="1:8" ht="12.75" customHeight="1" x14ac:dyDescent="0.2"/>
    <row r="64" spans="1:8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</sheetData>
  <mergeCells count="58">
    <mergeCell ref="B26:B27"/>
    <mergeCell ref="C26:C27"/>
    <mergeCell ref="F26:H26"/>
    <mergeCell ref="A20:A21"/>
    <mergeCell ref="B20:B21"/>
    <mergeCell ref="C20:C21"/>
    <mergeCell ref="D20:D21"/>
    <mergeCell ref="E20:E21"/>
    <mergeCell ref="F20:H20"/>
    <mergeCell ref="D26:D27"/>
    <mergeCell ref="E26:E27"/>
    <mergeCell ref="A25:H25"/>
    <mergeCell ref="A26:A27"/>
    <mergeCell ref="A19:H19"/>
    <mergeCell ref="A12:A13"/>
    <mergeCell ref="B12:B13"/>
    <mergeCell ref="C12:C13"/>
    <mergeCell ref="D12:D13"/>
    <mergeCell ref="E12:E13"/>
    <mergeCell ref="F12:H12"/>
    <mergeCell ref="D4:D5"/>
    <mergeCell ref="E4:E5"/>
    <mergeCell ref="A11:H11"/>
    <mergeCell ref="A1:H1"/>
    <mergeCell ref="A2:H2"/>
    <mergeCell ref="A3:H3"/>
    <mergeCell ref="A4:A5"/>
    <mergeCell ref="B4:B5"/>
    <mergeCell ref="C4:C5"/>
    <mergeCell ref="F4:H4"/>
    <mergeCell ref="E44:E45"/>
    <mergeCell ref="A49:H49"/>
    <mergeCell ref="B50:B51"/>
    <mergeCell ref="C50:C51"/>
    <mergeCell ref="D50:D51"/>
    <mergeCell ref="E50:E51"/>
    <mergeCell ref="F50:H50"/>
    <mergeCell ref="F44:H44"/>
    <mergeCell ref="A50:A51"/>
    <mergeCell ref="A44:A45"/>
    <mergeCell ref="B44:B45"/>
    <mergeCell ref="C44:C45"/>
    <mergeCell ref="D44:D45"/>
    <mergeCell ref="A43:H43"/>
    <mergeCell ref="A38:A39"/>
    <mergeCell ref="B38:B39"/>
    <mergeCell ref="C38:C39"/>
    <mergeCell ref="D38:D39"/>
    <mergeCell ref="E38:E39"/>
    <mergeCell ref="F38:H38"/>
    <mergeCell ref="A37:H37"/>
    <mergeCell ref="A32:A33"/>
    <mergeCell ref="B32:B33"/>
    <mergeCell ref="C32:C33"/>
    <mergeCell ref="D32:D33"/>
    <mergeCell ref="E32:E33"/>
    <mergeCell ref="F32:H32"/>
    <mergeCell ref="A31:H31"/>
  </mergeCells>
  <pageMargins left="0.43307086614173229" right="0" top="0.19685039370078741" bottom="0" header="0" footer="0"/>
  <pageSetup paperSize="9" scale="8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33"/>
  <sheetViews>
    <sheetView tabSelected="1" zoomScale="85" zoomScaleNormal="85" workbookViewId="0">
      <selection activeCell="B76" sqref="B76"/>
    </sheetView>
  </sheetViews>
  <sheetFormatPr defaultRowHeight="15" customHeight="1" x14ac:dyDescent="0.2"/>
  <cols>
    <col min="1" max="1" width="3.7109375" customWidth="1"/>
    <col min="2" max="2" width="22.7109375" customWidth="1"/>
    <col min="3" max="3" width="3.85546875" customWidth="1"/>
    <col min="4" max="4" width="15.7109375" customWidth="1"/>
    <col min="5" max="5" width="7.28515625" bestFit="1" customWidth="1"/>
    <col min="6" max="6" width="7.140625" customWidth="1"/>
    <col min="7" max="7" width="6.85546875" customWidth="1"/>
    <col min="8" max="8" width="7.7109375" customWidth="1"/>
    <col min="9" max="9" width="7.85546875" customWidth="1"/>
    <col min="10" max="10" width="10" customWidth="1"/>
    <col min="11" max="11" width="7.28515625" customWidth="1"/>
    <col min="12" max="12" width="6.85546875" customWidth="1"/>
    <col min="13" max="13" width="10" customWidth="1"/>
    <col min="14" max="14" width="7.28515625" customWidth="1"/>
    <col min="15" max="16" width="8.5703125" customWidth="1"/>
    <col min="17" max="17" width="10.140625" customWidth="1"/>
    <col min="18" max="18" width="10" customWidth="1"/>
    <col min="19" max="19" width="8.5703125" customWidth="1"/>
    <col min="20" max="20" width="9.28515625" customWidth="1"/>
    <col min="21" max="21" width="9.42578125" customWidth="1"/>
    <col min="22" max="22" width="6" customWidth="1"/>
  </cols>
  <sheetData>
    <row r="1" spans="1:22" ht="22.5" customHeight="1" x14ac:dyDescent="0.45">
      <c r="A1" s="146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3" t="s">
        <v>1</v>
      </c>
      <c r="Q1" s="144"/>
      <c r="R1" s="144"/>
      <c r="S1" s="144"/>
      <c r="T1" s="144"/>
      <c r="U1" s="144"/>
    </row>
    <row r="2" spans="1:22" ht="18.75" customHeight="1" x14ac:dyDescent="0.3">
      <c r="A2" s="147" t="s">
        <v>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7" t="s">
        <v>3</v>
      </c>
      <c r="Q2" s="144"/>
      <c r="R2" s="144"/>
      <c r="S2" s="144"/>
      <c r="T2" s="144"/>
      <c r="U2" s="144"/>
    </row>
    <row r="3" spans="1:22" ht="18.75" customHeight="1" x14ac:dyDescent="0.25">
      <c r="A3" s="148" t="s">
        <v>237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2"/>
      <c r="Q3" s="2"/>
      <c r="R3" s="2"/>
      <c r="S3" s="1"/>
      <c r="T3" s="1"/>
    </row>
    <row r="4" spans="1:22" ht="19.5" customHeight="1" x14ac:dyDescent="0.35">
      <c r="A4" s="149">
        <f>'master sheet'!D7</f>
        <v>0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</row>
    <row r="5" spans="1:22" ht="21.75" customHeight="1" x14ac:dyDescent="0.3">
      <c r="A5" s="192" t="s">
        <v>219</v>
      </c>
      <c r="B5" s="192"/>
      <c r="C5" s="192"/>
      <c r="D5" s="192"/>
      <c r="E5" s="193">
        <f>'master sheet'!D8</f>
        <v>0</v>
      </c>
      <c r="F5" s="193"/>
      <c r="G5" s="193"/>
      <c r="H5" s="193"/>
      <c r="I5" s="193"/>
      <c r="J5" s="150" t="s">
        <v>224</v>
      </c>
      <c r="K5" s="150"/>
      <c r="L5" s="150"/>
      <c r="M5" s="194">
        <f>'master sheet'!D9</f>
        <v>0</v>
      </c>
      <c r="N5" s="194"/>
      <c r="O5" s="194"/>
      <c r="P5" s="195" t="s">
        <v>225</v>
      </c>
      <c r="Q5" s="195"/>
      <c r="R5" s="195" t="str">
        <f>'master sheet'!D10</f>
        <v>2202-02-109-01-00</v>
      </c>
      <c r="S5" s="195"/>
      <c r="T5" s="195"/>
      <c r="U5" s="195"/>
      <c r="V5" s="3"/>
    </row>
    <row r="6" spans="1:22" ht="33" customHeight="1" x14ac:dyDescent="0.2">
      <c r="A6" s="135" t="s">
        <v>4</v>
      </c>
      <c r="B6" s="135" t="s">
        <v>5</v>
      </c>
      <c r="C6" s="145" t="s">
        <v>6</v>
      </c>
      <c r="D6" s="135" t="s">
        <v>7</v>
      </c>
      <c r="E6" s="135" t="s">
        <v>8</v>
      </c>
      <c r="F6" s="142" t="s">
        <v>9</v>
      </c>
      <c r="G6" s="139"/>
      <c r="H6" s="135" t="s">
        <v>222</v>
      </c>
      <c r="I6" s="135" t="s">
        <v>10</v>
      </c>
      <c r="J6" s="141" t="s">
        <v>11</v>
      </c>
      <c r="K6" s="138"/>
      <c r="L6" s="139"/>
      <c r="M6" s="135" t="s">
        <v>226</v>
      </c>
      <c r="N6" s="141" t="s">
        <v>223</v>
      </c>
      <c r="O6" s="139"/>
      <c r="P6" s="135" t="s">
        <v>227</v>
      </c>
      <c r="Q6" s="135" t="s">
        <v>228</v>
      </c>
      <c r="R6" s="135" t="s">
        <v>229</v>
      </c>
      <c r="S6" s="135" t="s">
        <v>12</v>
      </c>
      <c r="T6" s="135" t="s">
        <v>13</v>
      </c>
      <c r="U6" s="135" t="s">
        <v>14</v>
      </c>
      <c r="V6" s="4"/>
    </row>
    <row r="7" spans="1:22" ht="131.25" customHeight="1" x14ac:dyDescent="0.2">
      <c r="A7" s="136"/>
      <c r="B7" s="136"/>
      <c r="C7" s="136"/>
      <c r="D7" s="136"/>
      <c r="E7" s="136"/>
      <c r="F7" s="5" t="s">
        <v>15</v>
      </c>
      <c r="G7" s="5" t="s">
        <v>16</v>
      </c>
      <c r="H7" s="136"/>
      <c r="I7" s="136"/>
      <c r="J7" s="5" t="s">
        <v>17</v>
      </c>
      <c r="K7" s="5" t="s">
        <v>232</v>
      </c>
      <c r="L7" s="5" t="s">
        <v>18</v>
      </c>
      <c r="M7" s="136"/>
      <c r="N7" s="5" t="s">
        <v>15</v>
      </c>
      <c r="O7" s="5" t="s">
        <v>19</v>
      </c>
      <c r="P7" s="136"/>
      <c r="Q7" s="136"/>
      <c r="R7" s="136"/>
      <c r="S7" s="136"/>
      <c r="T7" s="136"/>
      <c r="U7" s="136"/>
      <c r="V7" s="4"/>
    </row>
    <row r="8" spans="1:22" ht="12.75" customHeight="1" x14ac:dyDescent="0.2">
      <c r="A8" s="6">
        <v>1</v>
      </c>
      <c r="B8" s="6">
        <v>2</v>
      </c>
      <c r="C8" s="6" t="s">
        <v>20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 t="s">
        <v>21</v>
      </c>
      <c r="L8" s="6">
        <v>10</v>
      </c>
      <c r="M8" s="6">
        <v>11</v>
      </c>
      <c r="N8" s="6" t="s">
        <v>22</v>
      </c>
      <c r="O8" s="6" t="s">
        <v>23</v>
      </c>
      <c r="P8" s="6" t="s">
        <v>24</v>
      </c>
      <c r="Q8" s="6" t="s">
        <v>25</v>
      </c>
      <c r="R8" s="6">
        <v>12</v>
      </c>
      <c r="S8" s="6">
        <v>13</v>
      </c>
      <c r="T8" s="6">
        <v>14</v>
      </c>
      <c r="U8" s="6">
        <v>15</v>
      </c>
      <c r="V8" s="7"/>
    </row>
    <row r="9" spans="1:22" ht="19.5" customHeight="1" x14ac:dyDescent="0.2">
      <c r="A9" s="8">
        <v>1</v>
      </c>
      <c r="B9" s="8"/>
      <c r="C9" s="8"/>
      <c r="D9" s="9"/>
      <c r="E9" s="8"/>
      <c r="F9" s="8"/>
      <c r="G9" s="8">
        <v>20800</v>
      </c>
      <c r="H9" s="8">
        <f t="shared" ref="H9:H12" si="0">G9</f>
        <v>20800</v>
      </c>
      <c r="I9" s="8">
        <f t="shared" ref="I9:I12" si="1">H9*12</f>
        <v>249600</v>
      </c>
      <c r="J9" s="10">
        <v>0</v>
      </c>
      <c r="K9" s="8">
        <f t="shared" ref="K9:K10" si="2">ROUND(H9*3%,-2)</f>
        <v>600</v>
      </c>
      <c r="L9" s="8">
        <f t="shared" ref="L9:L12" si="3">K9*8</f>
        <v>4800</v>
      </c>
      <c r="M9" s="8">
        <f t="shared" ref="M9:M12" si="4">L9+I9</f>
        <v>254400</v>
      </c>
      <c r="N9" s="8">
        <v>0</v>
      </c>
      <c r="O9" s="8">
        <v>0</v>
      </c>
      <c r="P9" s="8">
        <f t="shared" ref="P9:P12" si="5">O9*4</f>
        <v>0</v>
      </c>
      <c r="Q9" s="8">
        <f t="shared" ref="Q9:Q12" si="6">H9*8</f>
        <v>166400</v>
      </c>
      <c r="R9" s="8">
        <f t="shared" ref="R9:R12" si="7">P9+Q9</f>
        <v>166400</v>
      </c>
      <c r="S9" s="10"/>
      <c r="T9" s="10"/>
      <c r="U9" s="8"/>
      <c r="V9" s="11"/>
    </row>
    <row r="10" spans="1:22" ht="19.5" customHeight="1" x14ac:dyDescent="0.2">
      <c r="A10" s="8">
        <v>2</v>
      </c>
      <c r="B10" s="8"/>
      <c r="C10" s="8"/>
      <c r="D10" s="9"/>
      <c r="E10" s="8"/>
      <c r="F10" s="8"/>
      <c r="G10" s="8">
        <v>0</v>
      </c>
      <c r="H10" s="8">
        <f t="shared" si="0"/>
        <v>0</v>
      </c>
      <c r="I10" s="8">
        <f t="shared" si="1"/>
        <v>0</v>
      </c>
      <c r="J10" s="10">
        <v>0</v>
      </c>
      <c r="K10" s="8">
        <f t="shared" si="2"/>
        <v>0</v>
      </c>
      <c r="L10" s="8">
        <f t="shared" si="3"/>
        <v>0</v>
      </c>
      <c r="M10" s="8">
        <f t="shared" si="4"/>
        <v>0</v>
      </c>
      <c r="N10" s="8">
        <v>0</v>
      </c>
      <c r="O10" s="8"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10"/>
      <c r="T10" s="10"/>
      <c r="U10" s="8"/>
      <c r="V10" s="11"/>
    </row>
    <row r="11" spans="1:22" ht="19.5" customHeight="1" x14ac:dyDescent="0.2">
      <c r="A11" s="8">
        <v>3</v>
      </c>
      <c r="B11" s="8"/>
      <c r="C11" s="8"/>
      <c r="D11" s="8"/>
      <c r="E11" s="9"/>
      <c r="F11" s="8"/>
      <c r="G11" s="8">
        <v>0</v>
      </c>
      <c r="H11" s="8">
        <v>0</v>
      </c>
      <c r="I11" s="8">
        <f t="shared" si="1"/>
        <v>0</v>
      </c>
      <c r="J11" s="10">
        <v>0</v>
      </c>
      <c r="K11" s="8">
        <v>0</v>
      </c>
      <c r="L11" s="8">
        <f t="shared" si="3"/>
        <v>0</v>
      </c>
      <c r="M11" s="8">
        <f t="shared" si="4"/>
        <v>0</v>
      </c>
      <c r="N11" s="8">
        <v>0</v>
      </c>
      <c r="O11" s="8"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10"/>
      <c r="T11" s="10"/>
      <c r="U11" s="8"/>
      <c r="V11" s="11"/>
    </row>
    <row r="12" spans="1:22" ht="19.5" customHeight="1" x14ac:dyDescent="0.2">
      <c r="A12" s="8">
        <v>4</v>
      </c>
      <c r="B12" s="8">
        <v>0</v>
      </c>
      <c r="C12" s="8"/>
      <c r="D12" s="8">
        <v>0</v>
      </c>
      <c r="E12" s="8">
        <v>0</v>
      </c>
      <c r="F12" s="8">
        <v>0</v>
      </c>
      <c r="G12" s="8">
        <v>0</v>
      </c>
      <c r="H12" s="8">
        <f t="shared" si="0"/>
        <v>0</v>
      </c>
      <c r="I12" s="8">
        <f t="shared" si="1"/>
        <v>0</v>
      </c>
      <c r="J12" s="10">
        <v>0</v>
      </c>
      <c r="K12" s="8">
        <f>ROUND(H12*3%,-2)</f>
        <v>0</v>
      </c>
      <c r="L12" s="8">
        <f t="shared" si="3"/>
        <v>0</v>
      </c>
      <c r="M12" s="8">
        <f t="shared" si="4"/>
        <v>0</v>
      </c>
      <c r="N12" s="8">
        <v>0</v>
      </c>
      <c r="O12" s="8"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10"/>
      <c r="T12" s="10"/>
      <c r="U12" s="8"/>
      <c r="V12" s="11"/>
    </row>
    <row r="13" spans="1:22" ht="19.5" customHeight="1" x14ac:dyDescent="0.2">
      <c r="A13" s="140" t="s">
        <v>27</v>
      </c>
      <c r="B13" s="138"/>
      <c r="C13" s="138"/>
      <c r="D13" s="138"/>
      <c r="E13" s="138"/>
      <c r="F13" s="138"/>
      <c r="G13" s="139"/>
      <c r="H13" s="12">
        <f t="shared" ref="H13:I13" si="8">SUM(H9:H12)</f>
        <v>20800</v>
      </c>
      <c r="I13" s="12">
        <f t="shared" si="8"/>
        <v>249600</v>
      </c>
      <c r="J13" s="12"/>
      <c r="K13" s="12">
        <f t="shared" ref="K13:M13" si="9">SUM(K9:K12)</f>
        <v>600</v>
      </c>
      <c r="L13" s="12">
        <f t="shared" si="9"/>
        <v>4800</v>
      </c>
      <c r="M13" s="12">
        <f t="shared" si="9"/>
        <v>254400</v>
      </c>
      <c r="N13" s="12"/>
      <c r="O13" s="12">
        <f t="shared" ref="O13:R13" si="10">SUM(O9:O12)</f>
        <v>0</v>
      </c>
      <c r="P13" s="12">
        <f t="shared" si="10"/>
        <v>0</v>
      </c>
      <c r="Q13" s="12">
        <f t="shared" si="10"/>
        <v>166400</v>
      </c>
      <c r="R13" s="12">
        <f t="shared" si="10"/>
        <v>166400</v>
      </c>
      <c r="S13" s="10"/>
      <c r="T13" s="10"/>
      <c r="U13" s="13"/>
      <c r="V13" s="14"/>
    </row>
    <row r="14" spans="1:22" ht="19.5" customHeight="1" x14ac:dyDescent="0.2">
      <c r="A14" s="15">
        <v>1</v>
      </c>
      <c r="B14" s="104"/>
      <c r="C14" s="15"/>
      <c r="D14" s="106"/>
      <c r="E14" s="15"/>
      <c r="F14" s="15"/>
      <c r="G14" s="15">
        <v>73400</v>
      </c>
      <c r="H14" s="15">
        <f t="shared" ref="H14:H18" si="11">G14</f>
        <v>73400</v>
      </c>
      <c r="I14" s="15">
        <f t="shared" ref="I14:I18" si="12">H14*12</f>
        <v>880800</v>
      </c>
      <c r="J14" s="112">
        <v>45474</v>
      </c>
      <c r="K14" s="16">
        <f t="shared" ref="K14:K18" si="13">ROUND(G14*3%,-2)</f>
        <v>2200</v>
      </c>
      <c r="L14" s="8">
        <f t="shared" ref="L14:L18" si="14">K14*8</f>
        <v>17600</v>
      </c>
      <c r="M14" s="8">
        <f t="shared" ref="M14:M18" si="15">I14+L14</f>
        <v>898400</v>
      </c>
      <c r="N14" s="15" t="s">
        <v>205</v>
      </c>
      <c r="O14" s="8">
        <v>71300</v>
      </c>
      <c r="P14" s="8">
        <f t="shared" ref="P14:P18" si="16">O14*4</f>
        <v>285200</v>
      </c>
      <c r="Q14" s="8">
        <f t="shared" ref="Q14:Q18" si="17">H14*8</f>
        <v>587200</v>
      </c>
      <c r="R14" s="8">
        <f t="shared" ref="R14:R18" si="18">P14+Q14</f>
        <v>872400</v>
      </c>
      <c r="S14" s="107"/>
      <c r="T14" s="107"/>
      <c r="U14" s="17"/>
      <c r="V14" s="18"/>
    </row>
    <row r="15" spans="1:22" ht="19.5" customHeight="1" x14ac:dyDescent="0.2">
      <c r="A15" s="15">
        <v>2</v>
      </c>
      <c r="B15" s="104"/>
      <c r="C15" s="15"/>
      <c r="D15" s="106"/>
      <c r="E15" s="15"/>
      <c r="F15" s="15"/>
      <c r="G15" s="15">
        <v>46500</v>
      </c>
      <c r="H15" s="15">
        <f t="shared" si="11"/>
        <v>46500</v>
      </c>
      <c r="I15" s="15">
        <f t="shared" si="12"/>
        <v>558000</v>
      </c>
      <c r="J15" s="112">
        <v>45474</v>
      </c>
      <c r="K15" s="16">
        <f t="shared" si="13"/>
        <v>1400</v>
      </c>
      <c r="L15" s="8">
        <f t="shared" si="14"/>
        <v>11200</v>
      </c>
      <c r="M15" s="8">
        <f t="shared" si="15"/>
        <v>569200</v>
      </c>
      <c r="N15" s="15" t="s">
        <v>206</v>
      </c>
      <c r="O15" s="8">
        <v>45100</v>
      </c>
      <c r="P15" s="8">
        <f t="shared" si="16"/>
        <v>180400</v>
      </c>
      <c r="Q15" s="8">
        <f t="shared" si="17"/>
        <v>372000</v>
      </c>
      <c r="R15" s="8">
        <f t="shared" si="18"/>
        <v>552400</v>
      </c>
      <c r="S15" s="107"/>
      <c r="T15" s="107"/>
      <c r="U15" s="17"/>
      <c r="V15" s="18"/>
    </row>
    <row r="16" spans="1:22" ht="19.5" customHeight="1" x14ac:dyDescent="0.2">
      <c r="A16" s="15">
        <v>3</v>
      </c>
      <c r="B16" s="104"/>
      <c r="C16" s="15"/>
      <c r="D16" s="106"/>
      <c r="E16" s="15"/>
      <c r="F16" s="15"/>
      <c r="G16" s="15">
        <v>0</v>
      </c>
      <c r="H16" s="15">
        <f t="shared" si="11"/>
        <v>0</v>
      </c>
      <c r="I16" s="15">
        <f t="shared" si="12"/>
        <v>0</v>
      </c>
      <c r="J16" s="113">
        <v>0</v>
      </c>
      <c r="K16" s="16">
        <f t="shared" si="13"/>
        <v>0</v>
      </c>
      <c r="L16" s="8">
        <f t="shared" si="14"/>
        <v>0</v>
      </c>
      <c r="M16" s="8">
        <f t="shared" si="15"/>
        <v>0</v>
      </c>
      <c r="N16" s="15"/>
      <c r="O16" s="8"/>
      <c r="P16" s="8">
        <f t="shared" si="16"/>
        <v>0</v>
      </c>
      <c r="Q16" s="8">
        <f t="shared" si="17"/>
        <v>0</v>
      </c>
      <c r="R16" s="8">
        <f t="shared" si="18"/>
        <v>0</v>
      </c>
      <c r="S16" s="10"/>
      <c r="T16" s="10"/>
      <c r="U16" s="19"/>
      <c r="V16" s="18"/>
    </row>
    <row r="17" spans="1:23" ht="19.5" customHeight="1" x14ac:dyDescent="0.2">
      <c r="A17" s="15">
        <v>4</v>
      </c>
      <c r="B17" s="104"/>
      <c r="C17" s="15"/>
      <c r="D17" s="106"/>
      <c r="E17" s="15"/>
      <c r="F17" s="15"/>
      <c r="G17" s="15">
        <v>67000</v>
      </c>
      <c r="H17" s="15">
        <f t="shared" si="11"/>
        <v>67000</v>
      </c>
      <c r="I17" s="15">
        <f t="shared" si="12"/>
        <v>804000</v>
      </c>
      <c r="J17" s="112">
        <v>45474</v>
      </c>
      <c r="K17" s="16">
        <f t="shared" si="13"/>
        <v>2000</v>
      </c>
      <c r="L17" s="8">
        <f t="shared" si="14"/>
        <v>16000</v>
      </c>
      <c r="M17" s="8">
        <f t="shared" si="15"/>
        <v>820000</v>
      </c>
      <c r="N17" s="15" t="s">
        <v>207</v>
      </c>
      <c r="O17" s="8">
        <v>65000</v>
      </c>
      <c r="P17" s="8">
        <f t="shared" si="16"/>
        <v>260000</v>
      </c>
      <c r="Q17" s="8">
        <f t="shared" si="17"/>
        <v>536000</v>
      </c>
      <c r="R17" s="8">
        <f t="shared" si="18"/>
        <v>796000</v>
      </c>
      <c r="S17" s="108"/>
      <c r="T17" s="108"/>
      <c r="U17" s="20"/>
      <c r="V17" s="18"/>
    </row>
    <row r="18" spans="1:23" s="126" customFormat="1" ht="19.5" customHeight="1" x14ac:dyDescent="0.2">
      <c r="A18" s="15">
        <v>5</v>
      </c>
      <c r="B18" s="104"/>
      <c r="C18" s="15"/>
      <c r="D18" s="106"/>
      <c r="E18" s="15"/>
      <c r="F18" s="15"/>
      <c r="G18" s="15">
        <v>0</v>
      </c>
      <c r="H18" s="15">
        <f t="shared" si="11"/>
        <v>0</v>
      </c>
      <c r="I18" s="15">
        <f t="shared" si="12"/>
        <v>0</v>
      </c>
      <c r="J18" s="112"/>
      <c r="K18" s="16">
        <f t="shared" si="13"/>
        <v>0</v>
      </c>
      <c r="L18" s="8">
        <f t="shared" si="14"/>
        <v>0</v>
      </c>
      <c r="M18" s="8">
        <f t="shared" si="15"/>
        <v>0</v>
      </c>
      <c r="N18" s="15"/>
      <c r="O18" s="8"/>
      <c r="P18" s="8">
        <f t="shared" si="16"/>
        <v>0</v>
      </c>
      <c r="Q18" s="8">
        <f t="shared" si="17"/>
        <v>0</v>
      </c>
      <c r="R18" s="8">
        <f t="shared" si="18"/>
        <v>0</v>
      </c>
      <c r="S18" s="10"/>
      <c r="T18" s="10"/>
      <c r="U18" s="20"/>
      <c r="V18" s="18"/>
    </row>
    <row r="19" spans="1:23" ht="19.5" customHeight="1" x14ac:dyDescent="0.2">
      <c r="A19" s="15">
        <v>6</v>
      </c>
      <c r="B19" s="104"/>
      <c r="C19" s="15"/>
      <c r="D19" s="106"/>
      <c r="E19" s="15"/>
      <c r="F19" s="15"/>
      <c r="G19" s="15">
        <v>41500</v>
      </c>
      <c r="H19" s="15">
        <f t="shared" ref="H19:H26" si="19">G19</f>
        <v>41500</v>
      </c>
      <c r="I19" s="15">
        <f t="shared" ref="I19:I27" si="20">H19*12</f>
        <v>498000</v>
      </c>
      <c r="J19" s="112">
        <v>45474</v>
      </c>
      <c r="K19" s="16">
        <f t="shared" ref="K19:K26" si="21">ROUND(G19*3%,-2)</f>
        <v>1200</v>
      </c>
      <c r="L19" s="8">
        <f t="shared" ref="L19:L26" si="22">K19*8</f>
        <v>9600</v>
      </c>
      <c r="M19" s="8">
        <f t="shared" ref="M19:M27" si="23">I19+L19</f>
        <v>507600</v>
      </c>
      <c r="N19" s="15" t="s">
        <v>26</v>
      </c>
      <c r="O19" s="8">
        <v>40300</v>
      </c>
      <c r="P19" s="8">
        <f t="shared" ref="P19:P26" si="24">O19*4</f>
        <v>161200</v>
      </c>
      <c r="Q19" s="8">
        <f t="shared" ref="Q19:Q26" si="25">H19*8</f>
        <v>332000</v>
      </c>
      <c r="R19" s="8">
        <f t="shared" ref="R19:R27" si="26">P19+Q19</f>
        <v>493200</v>
      </c>
      <c r="S19" s="109"/>
      <c r="T19" s="109"/>
      <c r="U19" s="17"/>
      <c r="V19" s="18"/>
    </row>
    <row r="20" spans="1:23" ht="19.5" customHeight="1" x14ac:dyDescent="0.2">
      <c r="A20" s="15">
        <v>7</v>
      </c>
      <c r="B20" s="104"/>
      <c r="C20" s="15"/>
      <c r="D20" s="106"/>
      <c r="E20" s="15"/>
      <c r="F20" s="15"/>
      <c r="G20" s="15">
        <v>46500</v>
      </c>
      <c r="H20" s="15">
        <f t="shared" si="19"/>
        <v>46500</v>
      </c>
      <c r="I20" s="15">
        <f t="shared" si="20"/>
        <v>558000</v>
      </c>
      <c r="J20" s="112">
        <v>45474</v>
      </c>
      <c r="K20" s="16">
        <f t="shared" si="21"/>
        <v>1400</v>
      </c>
      <c r="L20" s="8">
        <f t="shared" si="22"/>
        <v>11200</v>
      </c>
      <c r="M20" s="8">
        <f t="shared" si="23"/>
        <v>569200</v>
      </c>
      <c r="N20" s="15" t="s">
        <v>206</v>
      </c>
      <c r="O20" s="8">
        <v>45100</v>
      </c>
      <c r="P20" s="8">
        <f t="shared" si="24"/>
        <v>180400</v>
      </c>
      <c r="Q20" s="8">
        <f t="shared" si="25"/>
        <v>372000</v>
      </c>
      <c r="R20" s="8">
        <f t="shared" si="26"/>
        <v>552400</v>
      </c>
      <c r="S20" s="109"/>
      <c r="T20" s="109"/>
      <c r="U20" s="19"/>
      <c r="V20" s="18"/>
    </row>
    <row r="21" spans="1:23" s="126" customFormat="1" ht="19.5" customHeight="1" x14ac:dyDescent="0.2">
      <c r="A21" s="15">
        <v>8</v>
      </c>
      <c r="B21" s="104"/>
      <c r="C21" s="15"/>
      <c r="D21" s="106"/>
      <c r="E21" s="15"/>
      <c r="F21" s="15"/>
      <c r="G21" s="15">
        <v>0</v>
      </c>
      <c r="H21" s="15">
        <f t="shared" si="19"/>
        <v>0</v>
      </c>
      <c r="I21" s="15">
        <f t="shared" si="20"/>
        <v>0</v>
      </c>
      <c r="J21" s="112"/>
      <c r="K21" s="16">
        <f t="shared" si="21"/>
        <v>0</v>
      </c>
      <c r="L21" s="8">
        <f t="shared" si="22"/>
        <v>0</v>
      </c>
      <c r="M21" s="8">
        <f t="shared" si="23"/>
        <v>0</v>
      </c>
      <c r="N21" s="15"/>
      <c r="O21" s="8"/>
      <c r="P21" s="8">
        <f t="shared" si="24"/>
        <v>0</v>
      </c>
      <c r="Q21" s="8">
        <f t="shared" si="25"/>
        <v>0</v>
      </c>
      <c r="R21" s="8">
        <f t="shared" si="26"/>
        <v>0</v>
      </c>
      <c r="S21" s="10"/>
      <c r="T21" s="10"/>
      <c r="U21" s="20"/>
      <c r="V21" s="18"/>
    </row>
    <row r="22" spans="1:23" ht="19.5" customHeight="1" x14ac:dyDescent="0.2">
      <c r="A22" s="15">
        <v>9</v>
      </c>
      <c r="B22" s="104"/>
      <c r="C22" s="15"/>
      <c r="D22" s="106"/>
      <c r="E22" s="15"/>
      <c r="F22" s="15"/>
      <c r="G22" s="15">
        <v>0</v>
      </c>
      <c r="H22" s="15">
        <f t="shared" ref="H22:H24" si="27">G22</f>
        <v>0</v>
      </c>
      <c r="I22" s="15">
        <f t="shared" ref="I22:I24" si="28">H22*12</f>
        <v>0</v>
      </c>
      <c r="J22" s="112"/>
      <c r="K22" s="16">
        <f t="shared" ref="K22:K24" si="29">ROUND(G22*3%,-2)</f>
        <v>0</v>
      </c>
      <c r="L22" s="8">
        <f t="shared" ref="L22:L24" si="30">K22*8</f>
        <v>0</v>
      </c>
      <c r="M22" s="8">
        <f t="shared" ref="M22:M24" si="31">I22+L22</f>
        <v>0</v>
      </c>
      <c r="N22" s="15"/>
      <c r="O22" s="8"/>
      <c r="P22" s="8">
        <f t="shared" ref="P22:P24" si="32">O22*4</f>
        <v>0</v>
      </c>
      <c r="Q22" s="8">
        <f t="shared" ref="Q22:Q24" si="33">H22*8</f>
        <v>0</v>
      </c>
      <c r="R22" s="8">
        <f t="shared" ref="R22:R24" si="34">P22+Q22</f>
        <v>0</v>
      </c>
      <c r="S22" s="10"/>
      <c r="T22" s="10"/>
      <c r="U22" s="20"/>
      <c r="V22" s="18"/>
    </row>
    <row r="23" spans="1:23" ht="19.5" customHeight="1" x14ac:dyDescent="0.2">
      <c r="A23" s="15">
        <v>10</v>
      </c>
      <c r="B23" s="104"/>
      <c r="C23" s="15"/>
      <c r="D23" s="134"/>
      <c r="E23" s="15"/>
      <c r="F23" s="15"/>
      <c r="G23" s="15">
        <v>28700</v>
      </c>
      <c r="H23" s="15">
        <f t="shared" si="27"/>
        <v>28700</v>
      </c>
      <c r="I23" s="15">
        <f t="shared" si="28"/>
        <v>344400</v>
      </c>
      <c r="J23" s="112">
        <v>46204</v>
      </c>
      <c r="K23" s="16">
        <f t="shared" si="29"/>
        <v>900</v>
      </c>
      <c r="L23" s="8">
        <f t="shared" si="30"/>
        <v>7200</v>
      </c>
      <c r="M23" s="8">
        <f t="shared" si="31"/>
        <v>351600</v>
      </c>
      <c r="N23" s="15" t="s">
        <v>208</v>
      </c>
      <c r="O23" s="8">
        <v>28700</v>
      </c>
      <c r="P23" s="8">
        <f t="shared" si="32"/>
        <v>114800</v>
      </c>
      <c r="Q23" s="8">
        <f t="shared" si="33"/>
        <v>229600</v>
      </c>
      <c r="R23" s="8">
        <f t="shared" si="34"/>
        <v>344400</v>
      </c>
      <c r="S23" s="110"/>
      <c r="T23" s="110"/>
      <c r="U23" s="19"/>
      <c r="V23" s="18"/>
    </row>
    <row r="24" spans="1:23" ht="19.5" customHeight="1" x14ac:dyDescent="0.2">
      <c r="A24" s="15">
        <v>11</v>
      </c>
      <c r="B24" s="104"/>
      <c r="C24" s="15"/>
      <c r="D24" s="106"/>
      <c r="E24" s="15"/>
      <c r="F24" s="15"/>
      <c r="G24" s="15">
        <v>36900</v>
      </c>
      <c r="H24" s="15">
        <f t="shared" si="27"/>
        <v>36900</v>
      </c>
      <c r="I24" s="15">
        <f t="shared" si="28"/>
        <v>442800</v>
      </c>
      <c r="J24" s="10"/>
      <c r="K24" s="16">
        <f t="shared" si="29"/>
        <v>1100</v>
      </c>
      <c r="L24" s="8">
        <f t="shared" si="30"/>
        <v>8800</v>
      </c>
      <c r="M24" s="8">
        <f t="shared" si="31"/>
        <v>451600</v>
      </c>
      <c r="N24" s="15"/>
      <c r="O24" s="8"/>
      <c r="P24" s="8">
        <f t="shared" si="32"/>
        <v>0</v>
      </c>
      <c r="Q24" s="8">
        <f t="shared" si="33"/>
        <v>295200</v>
      </c>
      <c r="R24" s="8">
        <f t="shared" si="34"/>
        <v>295200</v>
      </c>
      <c r="S24" s="10"/>
      <c r="T24" s="10"/>
      <c r="U24" s="21"/>
      <c r="V24" s="18"/>
    </row>
    <row r="25" spans="1:23" ht="19.5" customHeight="1" x14ac:dyDescent="0.2">
      <c r="A25" s="15">
        <v>12</v>
      </c>
      <c r="B25" s="104"/>
      <c r="C25" s="15"/>
      <c r="D25" s="106"/>
      <c r="E25" s="15"/>
      <c r="F25" s="15"/>
      <c r="G25" s="15">
        <v>0</v>
      </c>
      <c r="H25" s="15">
        <f t="shared" si="19"/>
        <v>0</v>
      </c>
      <c r="I25" s="15">
        <f t="shared" si="20"/>
        <v>0</v>
      </c>
      <c r="J25" s="10"/>
      <c r="K25" s="16">
        <f t="shared" si="21"/>
        <v>0</v>
      </c>
      <c r="L25" s="8">
        <f t="shared" si="22"/>
        <v>0</v>
      </c>
      <c r="M25" s="8">
        <f t="shared" si="23"/>
        <v>0</v>
      </c>
      <c r="N25" s="15"/>
      <c r="O25" s="8"/>
      <c r="P25" s="8">
        <f t="shared" si="24"/>
        <v>0</v>
      </c>
      <c r="Q25" s="8">
        <f t="shared" si="25"/>
        <v>0</v>
      </c>
      <c r="R25" s="8">
        <f t="shared" si="26"/>
        <v>0</v>
      </c>
      <c r="S25" s="10"/>
      <c r="T25" s="10"/>
      <c r="U25" s="20"/>
      <c r="V25" s="18"/>
    </row>
    <row r="26" spans="1:23" ht="19.5" customHeight="1" x14ac:dyDescent="0.2">
      <c r="A26" s="15">
        <v>13</v>
      </c>
      <c r="B26" s="104"/>
      <c r="C26" s="15"/>
      <c r="D26" s="105"/>
      <c r="E26" s="15">
        <v>0</v>
      </c>
      <c r="F26" s="15"/>
      <c r="G26" s="15">
        <v>0</v>
      </c>
      <c r="H26" s="15">
        <f t="shared" si="19"/>
        <v>0</v>
      </c>
      <c r="I26" s="15">
        <f t="shared" si="20"/>
        <v>0</v>
      </c>
      <c r="J26" s="10"/>
      <c r="K26" s="16">
        <f t="shared" si="21"/>
        <v>0</v>
      </c>
      <c r="L26" s="8">
        <f t="shared" si="22"/>
        <v>0</v>
      </c>
      <c r="M26" s="8">
        <f t="shared" si="23"/>
        <v>0</v>
      </c>
      <c r="N26" s="15"/>
      <c r="O26" s="8"/>
      <c r="P26" s="8">
        <f t="shared" si="24"/>
        <v>0</v>
      </c>
      <c r="Q26" s="8">
        <f t="shared" si="25"/>
        <v>0</v>
      </c>
      <c r="R26" s="8">
        <f t="shared" si="26"/>
        <v>0</v>
      </c>
      <c r="S26" s="10"/>
      <c r="T26" s="10"/>
      <c r="U26" s="19"/>
      <c r="V26" s="18"/>
      <c r="W26" s="131" t="s">
        <v>221</v>
      </c>
    </row>
    <row r="27" spans="1:23" ht="20.25" customHeight="1" x14ac:dyDescent="0.2">
      <c r="A27" s="140" t="s">
        <v>28</v>
      </c>
      <c r="B27" s="138"/>
      <c r="C27" s="138"/>
      <c r="D27" s="138"/>
      <c r="E27" s="138"/>
      <c r="F27" s="138"/>
      <c r="G27" s="139"/>
      <c r="H27" s="12">
        <f>SUM(H14:H26)</f>
        <v>340500</v>
      </c>
      <c r="I27" s="12">
        <f t="shared" si="20"/>
        <v>4086000</v>
      </c>
      <c r="J27" s="12"/>
      <c r="K27" s="22">
        <f>SUM(K14:K26)</f>
        <v>10200</v>
      </c>
      <c r="L27" s="12">
        <f>SUM(L14:L26)</f>
        <v>81600</v>
      </c>
      <c r="M27" s="12">
        <f t="shared" si="23"/>
        <v>4167600</v>
      </c>
      <c r="N27" s="12"/>
      <c r="O27" s="12">
        <f>SUM(O14:O26)</f>
        <v>295500</v>
      </c>
      <c r="P27" s="12">
        <f>SUM(P14:P26)</f>
        <v>1182000</v>
      </c>
      <c r="Q27" s="12">
        <f>SUM(Q14:Q26)</f>
        <v>2724000</v>
      </c>
      <c r="R27" s="12">
        <f t="shared" si="26"/>
        <v>3906000</v>
      </c>
      <c r="S27" s="10"/>
      <c r="T27" s="10"/>
      <c r="U27" s="13"/>
      <c r="V27" s="14"/>
    </row>
    <row r="28" spans="1:23" ht="20.25" customHeight="1" x14ac:dyDescent="0.2">
      <c r="A28" s="137" t="s">
        <v>29</v>
      </c>
      <c r="B28" s="138"/>
      <c r="C28" s="138"/>
      <c r="D28" s="138"/>
      <c r="E28" s="138"/>
      <c r="F28" s="138"/>
      <c r="G28" s="139"/>
      <c r="H28" s="12">
        <f>H13+H27</f>
        <v>361300</v>
      </c>
      <c r="I28" s="12">
        <f>I13+I27</f>
        <v>4335600</v>
      </c>
      <c r="J28" s="12"/>
      <c r="K28" s="22">
        <f>K13+K27</f>
        <v>10800</v>
      </c>
      <c r="L28" s="12">
        <f>L13+L27</f>
        <v>86400</v>
      </c>
      <c r="M28" s="12">
        <f>M13+M27</f>
        <v>4422000</v>
      </c>
      <c r="N28" s="12"/>
      <c r="O28" s="12">
        <f>O13+O27</f>
        <v>295500</v>
      </c>
      <c r="P28" s="12">
        <f>P13+P27</f>
        <v>1182000</v>
      </c>
      <c r="Q28" s="12">
        <f>Q13+Q27</f>
        <v>2890400</v>
      </c>
      <c r="R28" s="12">
        <f>R13+R27</f>
        <v>4072400</v>
      </c>
      <c r="S28" s="12"/>
      <c r="T28" s="12"/>
      <c r="U28" s="13"/>
      <c r="V28" s="14"/>
    </row>
    <row r="29" spans="1:23" ht="18" customHeight="1" x14ac:dyDescent="0.2">
      <c r="A29" s="137" t="s">
        <v>30</v>
      </c>
      <c r="B29" s="138"/>
      <c r="C29" s="138"/>
      <c r="D29" s="138"/>
      <c r="E29" s="138"/>
      <c r="F29" s="138"/>
      <c r="G29" s="139"/>
      <c r="H29" s="12">
        <f t="shared" ref="H29:I29" si="35">H28</f>
        <v>361300</v>
      </c>
      <c r="I29" s="12">
        <f t="shared" si="35"/>
        <v>4335600</v>
      </c>
      <c r="J29" s="12"/>
      <c r="K29" s="22">
        <f t="shared" ref="K29:M29" si="36">K28</f>
        <v>10800</v>
      </c>
      <c r="L29" s="12">
        <f t="shared" si="36"/>
        <v>86400</v>
      </c>
      <c r="M29" s="12">
        <f t="shared" si="36"/>
        <v>4422000</v>
      </c>
      <c r="N29" s="12"/>
      <c r="O29" s="12">
        <f t="shared" ref="O29:R29" si="37">O28</f>
        <v>295500</v>
      </c>
      <c r="P29" s="12">
        <f t="shared" si="37"/>
        <v>1182000</v>
      </c>
      <c r="Q29" s="12">
        <f t="shared" si="37"/>
        <v>2890400</v>
      </c>
      <c r="R29" s="12">
        <f t="shared" si="37"/>
        <v>4072400</v>
      </c>
      <c r="S29" s="12"/>
      <c r="T29" s="12"/>
      <c r="U29" s="23"/>
      <c r="V29" s="24"/>
    </row>
    <row r="30" spans="1:23" ht="12.75" customHeight="1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5"/>
      <c r="K30" s="26"/>
      <c r="L30" s="27"/>
      <c r="M30" s="24"/>
      <c r="N30" s="24"/>
      <c r="O30" s="24"/>
      <c r="P30" s="24"/>
      <c r="Q30" s="24"/>
      <c r="R30" s="27"/>
      <c r="S30" s="28"/>
      <c r="T30" s="28"/>
      <c r="U30" s="24"/>
      <c r="V30" s="24"/>
    </row>
    <row r="31" spans="1:23" ht="12.75" customHeight="1" x14ac:dyDescent="0.2">
      <c r="A31" s="24"/>
      <c r="B31" s="24"/>
      <c r="C31" s="24"/>
      <c r="D31" s="127" t="s">
        <v>31</v>
      </c>
      <c r="E31" s="127" t="s">
        <v>32</v>
      </c>
      <c r="F31" s="127" t="s">
        <v>33</v>
      </c>
      <c r="G31" s="127" t="s">
        <v>34</v>
      </c>
      <c r="H31" s="24"/>
      <c r="I31" s="24"/>
      <c r="J31" s="25"/>
      <c r="K31" s="24"/>
      <c r="L31" s="26" t="s">
        <v>230</v>
      </c>
      <c r="M31" s="29">
        <f>ROUND(M28*55%,0)</f>
        <v>2432100</v>
      </c>
      <c r="N31" s="29"/>
      <c r="O31" s="29"/>
      <c r="P31" s="24"/>
      <c r="Q31" s="24"/>
      <c r="R31" s="29">
        <f>ROUND(R28*55%,0)</f>
        <v>2239820</v>
      </c>
      <c r="S31" s="30"/>
      <c r="T31" s="30"/>
      <c r="U31" s="24"/>
      <c r="V31" s="24"/>
    </row>
    <row r="32" spans="1:23" ht="12.75" customHeight="1" x14ac:dyDescent="0.2">
      <c r="A32" s="24"/>
      <c r="B32" s="24"/>
      <c r="C32" s="24"/>
      <c r="D32" s="114" t="s">
        <v>210</v>
      </c>
      <c r="E32" s="128"/>
      <c r="F32" s="128"/>
      <c r="G32" s="128">
        <f>E32-F32</f>
        <v>0</v>
      </c>
      <c r="H32" s="24"/>
      <c r="I32" s="24"/>
      <c r="J32" s="25"/>
      <c r="K32" s="24"/>
      <c r="L32" s="26" t="s">
        <v>35</v>
      </c>
      <c r="M32" s="32">
        <v>0</v>
      </c>
      <c r="N32" s="29"/>
      <c r="O32" s="29"/>
      <c r="P32" s="24"/>
      <c r="Q32" s="24"/>
      <c r="R32" s="29">
        <f>ROUND(O28*0.08,0)</f>
        <v>23640</v>
      </c>
      <c r="S32" s="28"/>
      <c r="T32" s="28"/>
      <c r="U32" s="24"/>
      <c r="V32" s="24"/>
    </row>
    <row r="33" spans="1:22" ht="12.75" customHeight="1" x14ac:dyDescent="0.2">
      <c r="A33" s="24"/>
      <c r="B33" s="24"/>
      <c r="C33" s="24"/>
      <c r="D33" s="114" t="s">
        <v>211</v>
      </c>
      <c r="E33" s="128"/>
      <c r="F33" s="128"/>
      <c r="G33" s="128">
        <f t="shared" ref="G33:G41" si="38">E33-F33</f>
        <v>0</v>
      </c>
      <c r="H33" s="24"/>
      <c r="I33" s="24"/>
      <c r="J33" s="25"/>
      <c r="K33" s="24"/>
      <c r="L33" s="26" t="s">
        <v>231</v>
      </c>
      <c r="M33" s="29">
        <f>ROUND(M28*10%,0)</f>
        <v>442200</v>
      </c>
      <c r="N33" s="29"/>
      <c r="O33" s="29"/>
      <c r="P33" s="24"/>
      <c r="Q33" s="24"/>
      <c r="R33" s="29">
        <f>ROUND(R28*10%,0)</f>
        <v>407240</v>
      </c>
      <c r="S33" s="30"/>
      <c r="T33" s="30"/>
      <c r="U33" s="24"/>
      <c r="V33" s="24"/>
    </row>
    <row r="34" spans="1:22" ht="12.75" customHeight="1" x14ac:dyDescent="0.2">
      <c r="A34" s="24"/>
      <c r="B34" s="24"/>
      <c r="C34" s="24"/>
      <c r="D34" s="114" t="s">
        <v>212</v>
      </c>
      <c r="E34" s="128"/>
      <c r="F34" s="128"/>
      <c r="G34" s="128">
        <f t="shared" si="38"/>
        <v>0</v>
      </c>
      <c r="H34" s="24"/>
      <c r="I34" s="24"/>
      <c r="J34" s="25"/>
      <c r="K34" s="24"/>
      <c r="L34" s="26" t="s">
        <v>36</v>
      </c>
      <c r="M34" s="29">
        <f>ROUND((H28/2)*1.55,0)</f>
        <v>280008</v>
      </c>
      <c r="N34" s="29"/>
      <c r="O34" s="29"/>
      <c r="P34" s="24"/>
      <c r="Q34" s="24"/>
      <c r="R34" s="29">
        <f t="shared" ref="R34:R36" si="39">M34</f>
        <v>280008</v>
      </c>
      <c r="S34" s="29"/>
      <c r="T34" s="29"/>
      <c r="U34" s="24"/>
      <c r="V34" s="24"/>
    </row>
    <row r="35" spans="1:22" ht="12.75" customHeight="1" x14ac:dyDescent="0.2">
      <c r="A35" s="24"/>
      <c r="B35" s="24"/>
      <c r="C35" s="24"/>
      <c r="D35" s="129" t="s">
        <v>213</v>
      </c>
      <c r="E35" s="128"/>
      <c r="F35" s="128"/>
      <c r="G35" s="128">
        <f t="shared" si="38"/>
        <v>0</v>
      </c>
      <c r="H35" s="24"/>
      <c r="I35" s="24"/>
      <c r="J35" s="25"/>
      <c r="K35" s="24"/>
      <c r="L35" s="33" t="s">
        <v>37</v>
      </c>
      <c r="M35" s="29">
        <v>0</v>
      </c>
      <c r="N35" s="29"/>
      <c r="O35" s="29"/>
      <c r="P35" s="24"/>
      <c r="Q35" s="24"/>
      <c r="R35" s="29">
        <f t="shared" si="39"/>
        <v>0</v>
      </c>
      <c r="S35" s="29"/>
      <c r="T35" s="29"/>
      <c r="U35" s="24"/>
      <c r="V35" s="24"/>
    </row>
    <row r="36" spans="1:22" ht="12.75" customHeight="1" x14ac:dyDescent="0.2">
      <c r="A36" s="24"/>
      <c r="B36" s="24"/>
      <c r="C36" s="24"/>
      <c r="D36" s="130" t="s">
        <v>214</v>
      </c>
      <c r="E36" s="128"/>
      <c r="F36" s="128"/>
      <c r="G36" s="128">
        <f t="shared" si="38"/>
        <v>0</v>
      </c>
      <c r="H36" s="24"/>
      <c r="I36" s="24"/>
      <c r="J36" s="25"/>
      <c r="K36" s="24"/>
      <c r="L36" s="26" t="s">
        <v>209</v>
      </c>
      <c r="M36" s="29">
        <f>(6774*6)</f>
        <v>40644</v>
      </c>
      <c r="N36" s="29"/>
      <c r="O36" s="29"/>
      <c r="P36" s="24"/>
      <c r="Q36" s="24"/>
      <c r="R36" s="29">
        <f t="shared" si="39"/>
        <v>40644</v>
      </c>
      <c r="S36" s="29"/>
      <c r="T36" s="29"/>
      <c r="U36" s="24"/>
      <c r="V36" s="24"/>
    </row>
    <row r="37" spans="1:22" ht="12.75" customHeight="1" x14ac:dyDescent="0.2">
      <c r="A37" s="24"/>
      <c r="B37" s="24"/>
      <c r="C37" s="24"/>
      <c r="D37" s="130"/>
      <c r="E37" s="128"/>
      <c r="F37" s="128"/>
      <c r="G37" s="128">
        <f t="shared" si="38"/>
        <v>0</v>
      </c>
      <c r="H37" s="24"/>
      <c r="I37" s="24"/>
      <c r="J37" s="25"/>
      <c r="K37" s="24"/>
      <c r="L37" s="26" t="s">
        <v>38</v>
      </c>
      <c r="M37" s="32">
        <v>0</v>
      </c>
      <c r="N37" s="29"/>
      <c r="O37" s="29"/>
      <c r="P37" s="24"/>
      <c r="Q37" s="24"/>
      <c r="R37" s="29">
        <v>0</v>
      </c>
      <c r="S37" s="29"/>
      <c r="T37" s="29"/>
      <c r="U37" s="24"/>
      <c r="V37" s="24"/>
    </row>
    <row r="38" spans="1:22" ht="12.75" customHeight="1" x14ac:dyDescent="0.2">
      <c r="A38" s="24"/>
      <c r="B38" s="24"/>
      <c r="C38" s="24"/>
      <c r="D38" s="130"/>
      <c r="E38" s="128"/>
      <c r="F38" s="128"/>
      <c r="G38" s="128">
        <f t="shared" si="38"/>
        <v>0</v>
      </c>
      <c r="H38" s="24"/>
      <c r="I38" s="24"/>
      <c r="J38" s="25"/>
      <c r="K38" s="24"/>
      <c r="L38" s="26" t="s">
        <v>39</v>
      </c>
      <c r="M38" s="32">
        <v>0</v>
      </c>
      <c r="N38" s="29"/>
      <c r="O38" s="29"/>
      <c r="P38" s="24"/>
      <c r="Q38" s="24"/>
      <c r="R38" s="29">
        <v>0</v>
      </c>
      <c r="S38" s="29"/>
      <c r="T38" s="29"/>
      <c r="U38" s="24"/>
      <c r="V38" s="24"/>
    </row>
    <row r="39" spans="1:22" ht="12.75" customHeight="1" x14ac:dyDescent="0.2">
      <c r="A39" s="24"/>
      <c r="B39" s="24"/>
      <c r="C39" s="24"/>
      <c r="D39" s="130"/>
      <c r="E39" s="128"/>
      <c r="F39" s="128"/>
      <c r="G39" s="128">
        <f t="shared" si="38"/>
        <v>0</v>
      </c>
      <c r="H39" s="24"/>
      <c r="I39" s="24"/>
      <c r="J39" s="25"/>
      <c r="K39" s="24"/>
      <c r="L39" s="26" t="s">
        <v>40</v>
      </c>
      <c r="M39" s="29">
        <v>0</v>
      </c>
      <c r="N39" s="29"/>
      <c r="O39" s="29"/>
      <c r="P39" s="24"/>
      <c r="Q39" s="24"/>
      <c r="R39" s="29">
        <f>M39</f>
        <v>0</v>
      </c>
      <c r="S39" s="29"/>
      <c r="T39" s="29"/>
      <c r="U39" s="24"/>
      <c r="V39" s="24"/>
    </row>
    <row r="40" spans="1:22" ht="12.75" customHeight="1" x14ac:dyDescent="0.2">
      <c r="A40" s="24"/>
      <c r="B40" s="24"/>
      <c r="C40" s="24"/>
      <c r="D40" s="130"/>
      <c r="E40" s="128"/>
      <c r="F40" s="128"/>
      <c r="G40" s="128">
        <f t="shared" si="38"/>
        <v>0</v>
      </c>
      <c r="H40" s="24"/>
      <c r="I40" s="24"/>
      <c r="J40" s="25"/>
      <c r="K40" s="24"/>
      <c r="L40" s="26" t="s">
        <v>41</v>
      </c>
      <c r="M40" s="29">
        <v>0</v>
      </c>
      <c r="N40" s="29"/>
      <c r="O40" s="29"/>
      <c r="P40" s="24"/>
      <c r="Q40" s="24"/>
      <c r="R40" s="29">
        <v>0</v>
      </c>
      <c r="S40" s="29"/>
      <c r="T40" s="29"/>
      <c r="U40" s="24"/>
      <c r="V40" s="24"/>
    </row>
    <row r="41" spans="1:22" ht="12.75" customHeight="1" x14ac:dyDescent="0.2">
      <c r="A41" s="24"/>
      <c r="B41" s="24"/>
      <c r="C41" s="24"/>
      <c r="D41" s="130"/>
      <c r="E41" s="128"/>
      <c r="F41" s="128"/>
      <c r="G41" s="128">
        <f t="shared" si="38"/>
        <v>0</v>
      </c>
      <c r="H41" s="24"/>
      <c r="I41" s="24"/>
      <c r="J41" s="25"/>
      <c r="K41" s="24"/>
      <c r="L41" s="26" t="s">
        <v>42</v>
      </c>
      <c r="M41" s="29">
        <v>0</v>
      </c>
      <c r="N41" s="29"/>
      <c r="O41" s="29"/>
      <c r="P41" s="24"/>
      <c r="Q41" s="24"/>
      <c r="R41" s="29">
        <v>0</v>
      </c>
      <c r="S41" s="29"/>
      <c r="T41" s="29"/>
      <c r="U41" s="24"/>
      <c r="V41" s="24"/>
    </row>
    <row r="42" spans="1:22" ht="12.75" customHeight="1" x14ac:dyDescent="0.2">
      <c r="A42" s="24"/>
      <c r="B42" s="24"/>
      <c r="C42" s="24"/>
      <c r="D42" s="130"/>
      <c r="E42" s="128">
        <f>SUM(E32:E41)</f>
        <v>0</v>
      </c>
      <c r="F42" s="128">
        <f t="shared" ref="F42:G42" si="40">SUM(F32:F41)</f>
        <v>0</v>
      </c>
      <c r="G42" s="128">
        <f t="shared" si="40"/>
        <v>0</v>
      </c>
      <c r="H42" s="24"/>
      <c r="I42" s="24"/>
      <c r="J42" s="25"/>
      <c r="K42" s="24"/>
      <c r="L42" s="33"/>
      <c r="M42" s="29"/>
      <c r="N42" s="29"/>
      <c r="O42" s="29"/>
      <c r="P42" s="24"/>
      <c r="Q42" s="24"/>
      <c r="R42" s="29"/>
      <c r="S42" s="29"/>
      <c r="T42" s="29"/>
      <c r="U42" s="24"/>
      <c r="V42" s="24"/>
    </row>
    <row r="43" spans="1:22" ht="12.75" customHeight="1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5"/>
      <c r="K43" s="24"/>
      <c r="L43" s="34" t="s">
        <v>44</v>
      </c>
      <c r="M43" s="35">
        <f>SUM(M31:M42)+M28</f>
        <v>7616952</v>
      </c>
      <c r="N43" s="35"/>
      <c r="O43" s="35"/>
      <c r="P43" s="24"/>
      <c r="Q43" s="24"/>
      <c r="R43" s="35">
        <f>SUM(R31:R42)+R28</f>
        <v>7063752</v>
      </c>
      <c r="S43" s="35"/>
      <c r="T43" s="35"/>
      <c r="U43" s="24"/>
      <c r="V43" s="24"/>
    </row>
    <row r="44" spans="1:22" ht="12.75" customHeight="1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7"/>
      <c r="M44" s="36"/>
      <c r="N44" s="36"/>
      <c r="O44" s="36"/>
      <c r="P44" s="24"/>
      <c r="Q44" s="24"/>
      <c r="R44" s="27"/>
      <c r="S44" s="27"/>
      <c r="T44" s="27"/>
      <c r="U44" s="24"/>
      <c r="V44" s="24"/>
    </row>
    <row r="45" spans="1:22" ht="12.75" customHeight="1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7"/>
      <c r="M45" s="36"/>
      <c r="N45" s="36"/>
      <c r="O45" s="36"/>
      <c r="P45" s="24"/>
      <c r="Q45" s="24"/>
      <c r="R45" s="27"/>
      <c r="S45" s="27"/>
      <c r="T45" s="27"/>
      <c r="U45" s="24"/>
      <c r="V45" s="24"/>
    </row>
    <row r="46" spans="1:22" ht="12.75" customHeigh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7"/>
      <c r="M46" s="36"/>
      <c r="N46" s="36"/>
      <c r="O46" s="36"/>
      <c r="P46" s="24"/>
      <c r="Q46" s="24"/>
      <c r="R46" s="27"/>
      <c r="S46" s="27"/>
      <c r="T46" s="27"/>
      <c r="U46" s="24"/>
      <c r="V46" s="24"/>
    </row>
    <row r="47" spans="1:22" ht="12.75" customHeight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7"/>
      <c r="M47" s="36"/>
      <c r="N47" s="36"/>
      <c r="O47" s="36"/>
      <c r="P47" s="24"/>
      <c r="Q47" s="24"/>
      <c r="R47" s="27"/>
      <c r="S47" s="27"/>
      <c r="T47" s="27"/>
      <c r="U47" s="24"/>
      <c r="V47" s="24"/>
    </row>
    <row r="48" spans="1:22" ht="12.75" customHeight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7"/>
      <c r="M48" s="24"/>
      <c r="N48" s="24"/>
      <c r="O48" s="24"/>
      <c r="P48" s="24"/>
      <c r="Q48" s="24"/>
      <c r="R48" s="27"/>
      <c r="S48" s="27"/>
      <c r="T48" s="27"/>
      <c r="U48" s="24"/>
      <c r="V48" s="24"/>
    </row>
    <row r="49" spans="1:22" ht="12.75" customHeight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7"/>
      <c r="M49" s="24"/>
      <c r="N49" s="24"/>
      <c r="O49" s="24"/>
      <c r="P49" s="24"/>
      <c r="Q49" s="24"/>
      <c r="R49" s="27"/>
      <c r="S49" s="27"/>
      <c r="T49" s="27"/>
      <c r="U49" s="24"/>
      <c r="V49" s="24"/>
    </row>
    <row r="50" spans="1:22" ht="12.75" customHeight="1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7"/>
      <c r="M50" s="24"/>
      <c r="N50" s="24"/>
      <c r="O50" s="24"/>
      <c r="P50" s="24"/>
      <c r="Q50" s="24"/>
      <c r="R50" s="27"/>
      <c r="S50" s="27"/>
      <c r="T50" s="27"/>
      <c r="U50" s="24"/>
      <c r="V50" s="24"/>
    </row>
    <row r="51" spans="1:22" ht="12.75" customHeight="1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7"/>
      <c r="M51" s="24"/>
      <c r="N51" s="24"/>
      <c r="O51" s="24"/>
      <c r="P51" s="24"/>
      <c r="Q51" s="24"/>
      <c r="R51" s="27"/>
      <c r="S51" s="27"/>
      <c r="T51" s="27"/>
      <c r="U51" s="24"/>
      <c r="V51" s="24"/>
    </row>
    <row r="52" spans="1:22" ht="12.75" customHeight="1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7"/>
      <c r="M52" s="24"/>
      <c r="N52" s="24"/>
      <c r="O52" s="24"/>
      <c r="P52" s="24"/>
      <c r="Q52" s="24"/>
      <c r="R52" s="27"/>
      <c r="S52" s="27"/>
      <c r="T52" s="27"/>
      <c r="U52" s="24"/>
      <c r="V52" s="24"/>
    </row>
    <row r="53" spans="1:22" ht="12.75" customHeight="1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7"/>
      <c r="M53" s="24"/>
      <c r="N53" s="24"/>
      <c r="O53" s="24"/>
      <c r="P53" s="24"/>
      <c r="Q53" s="24"/>
      <c r="R53" s="27"/>
      <c r="S53" s="27"/>
      <c r="T53" s="27"/>
      <c r="U53" s="24"/>
      <c r="V53" s="24"/>
    </row>
    <row r="54" spans="1:22" ht="12.75" customHeight="1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7"/>
      <c r="M54" s="24"/>
      <c r="N54" s="24"/>
      <c r="O54" s="24"/>
      <c r="P54" s="24"/>
      <c r="Q54" s="24"/>
      <c r="R54" s="27"/>
      <c r="S54" s="27"/>
      <c r="T54" s="27"/>
      <c r="U54" s="24"/>
      <c r="V54" s="24"/>
    </row>
    <row r="55" spans="1:22" ht="12.75" customHeight="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7"/>
      <c r="M55" s="24"/>
      <c r="N55" s="24"/>
      <c r="O55" s="24"/>
      <c r="P55" s="24"/>
      <c r="Q55" s="24"/>
      <c r="R55" s="27"/>
      <c r="S55" s="27"/>
      <c r="T55" s="27"/>
      <c r="U55" s="24"/>
      <c r="V55" s="24"/>
    </row>
    <row r="56" spans="1:22" ht="12.75" customHeight="1" x14ac:dyDescent="0.2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7"/>
      <c r="M56" s="24"/>
      <c r="N56" s="24"/>
      <c r="O56" s="24"/>
      <c r="P56" s="24"/>
      <c r="Q56" s="24"/>
      <c r="R56" s="27"/>
      <c r="S56" s="27"/>
      <c r="T56" s="27"/>
      <c r="U56" s="24"/>
      <c r="V56" s="24"/>
    </row>
    <row r="57" spans="1:22" ht="12.75" customHeight="1" x14ac:dyDescent="0.2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7"/>
      <c r="M57" s="24"/>
      <c r="N57" s="24"/>
      <c r="O57" s="24"/>
      <c r="P57" s="24"/>
      <c r="Q57" s="24"/>
      <c r="R57" s="27"/>
      <c r="S57" s="27"/>
      <c r="T57" s="27"/>
      <c r="U57" s="24"/>
      <c r="V57" s="24"/>
    </row>
    <row r="58" spans="1:22" ht="12.75" customHeight="1" x14ac:dyDescent="0.2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7"/>
      <c r="M58" s="24"/>
      <c r="N58" s="24"/>
      <c r="O58" s="24"/>
      <c r="P58" s="24"/>
      <c r="Q58" s="24"/>
      <c r="R58" s="27"/>
      <c r="S58" s="27"/>
      <c r="T58" s="27"/>
      <c r="U58" s="24"/>
      <c r="V58" s="24"/>
    </row>
    <row r="59" spans="1:22" ht="12.75" customHeight="1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7"/>
      <c r="M59" s="24"/>
      <c r="N59" s="24"/>
      <c r="O59" s="24"/>
      <c r="P59" s="24"/>
      <c r="Q59" s="24"/>
      <c r="R59" s="27"/>
      <c r="S59" s="27"/>
      <c r="T59" s="27"/>
      <c r="U59" s="24"/>
      <c r="V59" s="24"/>
    </row>
    <row r="60" spans="1:22" ht="12.75" customHeight="1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7"/>
      <c r="M60" s="24"/>
      <c r="N60" s="24"/>
      <c r="O60" s="24"/>
      <c r="P60" s="24"/>
      <c r="Q60" s="24"/>
      <c r="R60" s="27"/>
      <c r="S60" s="27"/>
      <c r="T60" s="27"/>
      <c r="U60" s="24"/>
      <c r="V60" s="24"/>
    </row>
    <row r="61" spans="1:22" ht="12.75" customHeight="1" x14ac:dyDescent="0.2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7"/>
      <c r="M61" s="24"/>
      <c r="N61" s="24"/>
      <c r="O61" s="24"/>
      <c r="P61" s="24"/>
      <c r="Q61" s="24"/>
      <c r="R61" s="27"/>
      <c r="S61" s="27"/>
      <c r="T61" s="27"/>
      <c r="U61" s="24"/>
      <c r="V61" s="24"/>
    </row>
    <row r="62" spans="1:22" ht="12.75" customHeight="1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7"/>
      <c r="M62" s="24"/>
      <c r="N62" s="24"/>
      <c r="O62" s="24"/>
      <c r="P62" s="24"/>
      <c r="Q62" s="24"/>
      <c r="R62" s="27"/>
      <c r="S62" s="27"/>
      <c r="T62" s="27"/>
      <c r="U62" s="24"/>
      <c r="V62" s="24"/>
    </row>
    <row r="63" spans="1:22" ht="12.75" customHeight="1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7"/>
      <c r="M63" s="24"/>
      <c r="N63" s="24"/>
      <c r="O63" s="24"/>
      <c r="P63" s="24"/>
      <c r="Q63" s="24"/>
      <c r="R63" s="27"/>
      <c r="S63" s="27"/>
      <c r="T63" s="27"/>
      <c r="U63" s="24"/>
      <c r="V63" s="24"/>
    </row>
    <row r="64" spans="1:22" ht="12.75" customHeight="1" x14ac:dyDescent="0.2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7"/>
      <c r="M64" s="24"/>
      <c r="N64" s="24"/>
      <c r="O64" s="24"/>
      <c r="P64" s="24"/>
      <c r="Q64" s="24"/>
      <c r="R64" s="27"/>
      <c r="S64" s="27"/>
      <c r="T64" s="27"/>
      <c r="U64" s="24"/>
      <c r="V64" s="24"/>
    </row>
    <row r="65" spans="1:22" ht="12.75" customHeight="1" x14ac:dyDescent="0.2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7"/>
      <c r="M65" s="24"/>
      <c r="N65" s="24"/>
      <c r="O65" s="24"/>
      <c r="P65" s="24"/>
      <c r="Q65" s="24"/>
      <c r="R65" s="27"/>
      <c r="S65" s="27"/>
      <c r="T65" s="27"/>
      <c r="U65" s="24"/>
      <c r="V65" s="24"/>
    </row>
    <row r="66" spans="1:22" ht="12.75" customHeight="1" x14ac:dyDescent="0.2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7"/>
      <c r="M66" s="24"/>
      <c r="N66" s="24"/>
      <c r="O66" s="24"/>
      <c r="P66" s="24"/>
      <c r="Q66" s="24"/>
      <c r="R66" s="27"/>
      <c r="S66" s="27"/>
      <c r="T66" s="27"/>
      <c r="U66" s="24"/>
      <c r="V66" s="24"/>
    </row>
    <row r="67" spans="1:22" ht="12.75" customHeight="1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7"/>
      <c r="M67" s="24"/>
      <c r="N67" s="24"/>
      <c r="O67" s="24"/>
      <c r="P67" s="24"/>
      <c r="Q67" s="24"/>
      <c r="R67" s="27"/>
      <c r="S67" s="27"/>
      <c r="T67" s="27"/>
      <c r="U67" s="24"/>
      <c r="V67" s="24"/>
    </row>
    <row r="68" spans="1:22" ht="12.75" customHeight="1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7"/>
      <c r="M68" s="24"/>
      <c r="N68" s="24"/>
      <c r="O68" s="24"/>
      <c r="P68" s="24"/>
      <c r="Q68" s="24"/>
      <c r="R68" s="27"/>
      <c r="S68" s="27"/>
      <c r="T68" s="27"/>
      <c r="U68" s="24"/>
      <c r="V68" s="24"/>
    </row>
    <row r="69" spans="1:22" ht="12.75" customHeight="1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7"/>
      <c r="M69" s="24"/>
      <c r="N69" s="24"/>
      <c r="O69" s="24"/>
      <c r="P69" s="24"/>
      <c r="Q69" s="24"/>
      <c r="R69" s="27"/>
      <c r="S69" s="27"/>
      <c r="T69" s="27"/>
      <c r="U69" s="24"/>
      <c r="V69" s="24"/>
    </row>
    <row r="70" spans="1:22" ht="12.75" customHeight="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7"/>
      <c r="M70" s="24"/>
      <c r="N70" s="24"/>
      <c r="O70" s="24"/>
      <c r="P70" s="24"/>
      <c r="Q70" s="24"/>
      <c r="R70" s="27"/>
      <c r="S70" s="27"/>
      <c r="T70" s="27"/>
      <c r="U70" s="24"/>
      <c r="V70" s="24"/>
    </row>
    <row r="71" spans="1:22" ht="12.75" customHeight="1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7"/>
      <c r="M71" s="24"/>
      <c r="N71" s="24"/>
      <c r="O71" s="24"/>
      <c r="P71" s="24"/>
      <c r="Q71" s="24"/>
      <c r="R71" s="27"/>
      <c r="S71" s="27"/>
      <c r="T71" s="27"/>
      <c r="U71" s="24"/>
      <c r="V71" s="24"/>
    </row>
    <row r="72" spans="1:22" ht="12.75" customHeight="1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7"/>
      <c r="M72" s="24"/>
      <c r="N72" s="24"/>
      <c r="O72" s="24"/>
      <c r="P72" s="24"/>
      <c r="Q72" s="24"/>
      <c r="R72" s="27"/>
      <c r="S72" s="27"/>
      <c r="T72" s="27"/>
      <c r="U72" s="24"/>
      <c r="V72" s="24"/>
    </row>
    <row r="73" spans="1:22" ht="12.75" customHeight="1" x14ac:dyDescent="0.2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7"/>
      <c r="M73" s="24"/>
      <c r="N73" s="24"/>
      <c r="O73" s="24"/>
      <c r="P73" s="24"/>
      <c r="Q73" s="24"/>
      <c r="R73" s="27"/>
      <c r="S73" s="27"/>
      <c r="T73" s="27"/>
      <c r="U73" s="24"/>
      <c r="V73" s="24"/>
    </row>
    <row r="74" spans="1:22" ht="12.75" customHeight="1" x14ac:dyDescent="0.2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7"/>
      <c r="M74" s="24"/>
      <c r="N74" s="24"/>
      <c r="O74" s="24"/>
      <c r="P74" s="24"/>
      <c r="Q74" s="24"/>
      <c r="R74" s="27"/>
      <c r="S74" s="27"/>
      <c r="T74" s="27"/>
      <c r="U74" s="24"/>
      <c r="V74" s="24"/>
    </row>
    <row r="75" spans="1:22" ht="12.75" customHeight="1" x14ac:dyDescent="0.2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7"/>
      <c r="M75" s="24"/>
      <c r="N75" s="24"/>
      <c r="O75" s="24"/>
      <c r="P75" s="24"/>
      <c r="Q75" s="24"/>
      <c r="R75" s="27"/>
      <c r="S75" s="27"/>
      <c r="T75" s="27"/>
      <c r="U75" s="24"/>
      <c r="V75" s="24"/>
    </row>
    <row r="76" spans="1:22" ht="12.75" customHeight="1" x14ac:dyDescent="0.2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7"/>
      <c r="M76" s="24"/>
      <c r="N76" s="24"/>
      <c r="O76" s="24"/>
      <c r="P76" s="24"/>
      <c r="Q76" s="24"/>
      <c r="R76" s="27"/>
      <c r="S76" s="27"/>
      <c r="T76" s="27"/>
      <c r="U76" s="24"/>
      <c r="V76" s="24"/>
    </row>
    <row r="77" spans="1:22" ht="12.75" customHeight="1" x14ac:dyDescent="0.2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7"/>
      <c r="M77" s="24"/>
      <c r="N77" s="24"/>
      <c r="O77" s="24"/>
      <c r="P77" s="24"/>
      <c r="Q77" s="24"/>
      <c r="R77" s="27"/>
      <c r="S77" s="27"/>
      <c r="T77" s="27"/>
      <c r="U77" s="24"/>
      <c r="V77" s="24"/>
    </row>
    <row r="78" spans="1:22" ht="12.75" customHeight="1" x14ac:dyDescent="0.2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7"/>
      <c r="M78" s="24"/>
      <c r="N78" s="24"/>
      <c r="O78" s="24"/>
      <c r="P78" s="24"/>
      <c r="Q78" s="24"/>
      <c r="R78" s="27"/>
      <c r="S78" s="27"/>
      <c r="T78" s="27"/>
      <c r="U78" s="24"/>
      <c r="V78" s="24"/>
    </row>
    <row r="79" spans="1:22" ht="12.75" customHeight="1" x14ac:dyDescent="0.2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7"/>
      <c r="M79" s="24"/>
      <c r="N79" s="24"/>
      <c r="O79" s="24"/>
      <c r="P79" s="24"/>
      <c r="Q79" s="24"/>
      <c r="R79" s="27"/>
      <c r="S79" s="27"/>
      <c r="T79" s="27"/>
      <c r="U79" s="24"/>
      <c r="V79" s="24"/>
    </row>
    <row r="80" spans="1:22" ht="12.75" customHeight="1" x14ac:dyDescent="0.2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7"/>
      <c r="M80" s="24"/>
      <c r="N80" s="24"/>
      <c r="O80" s="24"/>
      <c r="P80" s="24"/>
      <c r="Q80" s="24"/>
      <c r="R80" s="27"/>
      <c r="S80" s="27"/>
      <c r="T80" s="27"/>
      <c r="U80" s="24"/>
      <c r="V80" s="24"/>
    </row>
    <row r="81" spans="1:22" ht="12.75" customHeight="1" x14ac:dyDescent="0.2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7"/>
      <c r="M81" s="24"/>
      <c r="N81" s="24"/>
      <c r="O81" s="24"/>
      <c r="P81" s="24"/>
      <c r="Q81" s="24"/>
      <c r="R81" s="27"/>
      <c r="S81" s="27"/>
      <c r="T81" s="27"/>
      <c r="U81" s="24"/>
      <c r="V81" s="24"/>
    </row>
    <row r="82" spans="1:22" ht="12.75" customHeight="1" x14ac:dyDescent="0.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7"/>
      <c r="M82" s="24"/>
      <c r="N82" s="24"/>
      <c r="O82" s="24"/>
      <c r="P82" s="24"/>
      <c r="Q82" s="24"/>
      <c r="R82" s="27"/>
      <c r="S82" s="27"/>
      <c r="T82" s="27"/>
      <c r="U82" s="24"/>
      <c r="V82" s="24"/>
    </row>
    <row r="83" spans="1:22" ht="12.75" customHeight="1" x14ac:dyDescent="0.2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7"/>
      <c r="M83" s="24"/>
      <c r="N83" s="24"/>
      <c r="O83" s="24"/>
      <c r="P83" s="24"/>
      <c r="Q83" s="24"/>
      <c r="R83" s="27"/>
      <c r="S83" s="27"/>
      <c r="T83" s="27"/>
      <c r="U83" s="24"/>
      <c r="V83" s="24"/>
    </row>
    <row r="84" spans="1:22" ht="12.75" customHeight="1" x14ac:dyDescent="0.2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7"/>
      <c r="M84" s="24"/>
      <c r="N84" s="24"/>
      <c r="O84" s="24"/>
      <c r="P84" s="24"/>
      <c r="Q84" s="24"/>
      <c r="R84" s="27"/>
      <c r="S84" s="27"/>
      <c r="T84" s="27"/>
      <c r="U84" s="24"/>
      <c r="V84" s="24"/>
    </row>
    <row r="85" spans="1:22" ht="12.75" customHeight="1" x14ac:dyDescent="0.2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7"/>
      <c r="M85" s="24"/>
      <c r="N85" s="24"/>
      <c r="O85" s="24"/>
      <c r="P85" s="24"/>
      <c r="Q85" s="24"/>
      <c r="R85" s="27"/>
      <c r="S85" s="27"/>
      <c r="T85" s="27"/>
      <c r="U85" s="24"/>
      <c r="V85" s="24"/>
    </row>
    <row r="86" spans="1:22" ht="12.75" customHeight="1" x14ac:dyDescent="0.2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7"/>
      <c r="M86" s="24"/>
      <c r="N86" s="24"/>
      <c r="O86" s="24"/>
      <c r="P86" s="24"/>
      <c r="Q86" s="24"/>
      <c r="R86" s="27"/>
      <c r="S86" s="27"/>
      <c r="T86" s="27"/>
      <c r="U86" s="24"/>
      <c r="V86" s="24"/>
    </row>
    <row r="87" spans="1:22" ht="12.75" customHeight="1" x14ac:dyDescent="0.2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7"/>
      <c r="M87" s="24"/>
      <c r="N87" s="24"/>
      <c r="O87" s="24"/>
      <c r="P87" s="24"/>
      <c r="Q87" s="24"/>
      <c r="R87" s="27"/>
      <c r="S87" s="27"/>
      <c r="T87" s="27"/>
      <c r="U87" s="24"/>
      <c r="V87" s="24"/>
    </row>
    <row r="88" spans="1:22" ht="12.75" customHeight="1" x14ac:dyDescent="0.2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7"/>
      <c r="M88" s="24"/>
      <c r="N88" s="24"/>
      <c r="O88" s="24"/>
      <c r="P88" s="24"/>
      <c r="Q88" s="24"/>
      <c r="R88" s="27"/>
      <c r="S88" s="27"/>
      <c r="T88" s="27"/>
      <c r="U88" s="24"/>
      <c r="V88" s="24"/>
    </row>
    <row r="89" spans="1:22" ht="12.75" customHeight="1" x14ac:dyDescent="0.2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7"/>
      <c r="M89" s="24"/>
      <c r="N89" s="24"/>
      <c r="O89" s="24"/>
      <c r="P89" s="24"/>
      <c r="Q89" s="24"/>
      <c r="R89" s="27"/>
      <c r="S89" s="27"/>
      <c r="T89" s="27"/>
      <c r="U89" s="24"/>
      <c r="V89" s="24"/>
    </row>
    <row r="90" spans="1:22" ht="12.75" customHeight="1" x14ac:dyDescent="0.2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7"/>
      <c r="M90" s="24"/>
      <c r="N90" s="24"/>
      <c r="O90" s="24"/>
      <c r="P90" s="24"/>
      <c r="Q90" s="24"/>
      <c r="R90" s="27"/>
      <c r="S90" s="27"/>
      <c r="T90" s="27"/>
      <c r="U90" s="24"/>
      <c r="V90" s="24"/>
    </row>
    <row r="91" spans="1:22" ht="12.75" customHeight="1" x14ac:dyDescent="0.2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7"/>
      <c r="M91" s="24"/>
      <c r="N91" s="24"/>
      <c r="O91" s="24"/>
      <c r="P91" s="24"/>
      <c r="Q91" s="24"/>
      <c r="R91" s="27"/>
      <c r="S91" s="27"/>
      <c r="T91" s="27"/>
      <c r="U91" s="24"/>
      <c r="V91" s="24"/>
    </row>
    <row r="92" spans="1:22" ht="12.75" customHeight="1" x14ac:dyDescent="0.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7"/>
      <c r="M92" s="24"/>
      <c r="N92" s="24"/>
      <c r="O92" s="24"/>
      <c r="P92" s="24"/>
      <c r="Q92" s="24"/>
      <c r="R92" s="27"/>
      <c r="S92" s="27"/>
      <c r="T92" s="27"/>
      <c r="U92" s="24"/>
      <c r="V92" s="24"/>
    </row>
    <row r="93" spans="1:22" ht="12.75" customHeight="1" x14ac:dyDescent="0.2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7"/>
      <c r="M93" s="24"/>
      <c r="N93" s="24"/>
      <c r="O93" s="24"/>
      <c r="P93" s="24"/>
      <c r="Q93" s="24"/>
      <c r="R93" s="27"/>
      <c r="S93" s="27"/>
      <c r="T93" s="27"/>
      <c r="U93" s="24"/>
      <c r="V93" s="24"/>
    </row>
    <row r="94" spans="1:22" ht="12.75" customHeight="1" x14ac:dyDescent="0.2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7"/>
      <c r="M94" s="24"/>
      <c r="N94" s="24"/>
      <c r="O94" s="24"/>
      <c r="P94" s="24"/>
      <c r="Q94" s="24"/>
      <c r="R94" s="27"/>
      <c r="S94" s="27"/>
      <c r="T94" s="27"/>
      <c r="U94" s="24"/>
      <c r="V94" s="24"/>
    </row>
    <row r="95" spans="1:22" ht="12.75" customHeight="1" x14ac:dyDescent="0.2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7"/>
      <c r="M95" s="24"/>
      <c r="N95" s="24"/>
      <c r="O95" s="24"/>
      <c r="P95" s="24"/>
      <c r="Q95" s="24"/>
      <c r="R95" s="27"/>
      <c r="S95" s="27"/>
      <c r="T95" s="27"/>
      <c r="U95" s="24"/>
      <c r="V95" s="24"/>
    </row>
    <row r="96" spans="1:22" ht="12.75" customHeight="1" x14ac:dyDescent="0.2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7"/>
      <c r="M96" s="24"/>
      <c r="N96" s="24"/>
      <c r="O96" s="24"/>
      <c r="P96" s="24"/>
      <c r="Q96" s="24"/>
      <c r="R96" s="27"/>
      <c r="S96" s="27"/>
      <c r="T96" s="27"/>
      <c r="U96" s="24"/>
      <c r="V96" s="24"/>
    </row>
    <row r="97" spans="1:22" ht="12.75" customHeight="1" x14ac:dyDescent="0.2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7"/>
      <c r="M97" s="24"/>
      <c r="N97" s="24"/>
      <c r="O97" s="24"/>
      <c r="P97" s="24"/>
      <c r="Q97" s="24"/>
      <c r="R97" s="27"/>
      <c r="S97" s="27"/>
      <c r="T97" s="27"/>
      <c r="U97" s="24"/>
      <c r="V97" s="24"/>
    </row>
    <row r="98" spans="1:22" ht="12.75" customHeight="1" x14ac:dyDescent="0.2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7"/>
      <c r="M98" s="24"/>
      <c r="N98" s="24"/>
      <c r="O98" s="24"/>
      <c r="P98" s="24"/>
      <c r="Q98" s="24"/>
      <c r="R98" s="27"/>
      <c r="S98" s="27"/>
      <c r="T98" s="27"/>
      <c r="U98" s="24"/>
      <c r="V98" s="24"/>
    </row>
    <row r="99" spans="1:22" ht="12.75" customHeight="1" x14ac:dyDescent="0.2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7"/>
      <c r="M99" s="24"/>
      <c r="N99" s="24"/>
      <c r="O99" s="24"/>
      <c r="P99" s="24"/>
      <c r="Q99" s="24"/>
      <c r="R99" s="27"/>
      <c r="S99" s="27"/>
      <c r="T99" s="27"/>
      <c r="U99" s="24"/>
      <c r="V99" s="24"/>
    </row>
    <row r="100" spans="1:22" ht="12.75" customHeight="1" x14ac:dyDescent="0.2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7"/>
      <c r="M100" s="24"/>
      <c r="N100" s="24"/>
      <c r="O100" s="24"/>
      <c r="P100" s="24"/>
      <c r="Q100" s="24"/>
      <c r="R100" s="27"/>
      <c r="S100" s="27"/>
      <c r="T100" s="27"/>
      <c r="U100" s="24"/>
      <c r="V100" s="24"/>
    </row>
    <row r="101" spans="1:22" ht="12.75" customHeight="1" x14ac:dyDescent="0.2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7"/>
      <c r="M101" s="24"/>
      <c r="N101" s="24"/>
      <c r="O101" s="24"/>
      <c r="P101" s="24"/>
      <c r="Q101" s="24"/>
      <c r="R101" s="27"/>
      <c r="S101" s="27"/>
      <c r="T101" s="27"/>
      <c r="U101" s="24"/>
      <c r="V101" s="24"/>
    </row>
    <row r="102" spans="1:22" ht="12.75" customHeight="1" x14ac:dyDescent="0.2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7"/>
      <c r="M102" s="24"/>
      <c r="N102" s="24"/>
      <c r="O102" s="24"/>
      <c r="P102" s="24"/>
      <c r="Q102" s="24"/>
      <c r="R102" s="27"/>
      <c r="S102" s="27"/>
      <c r="T102" s="27"/>
      <c r="U102" s="24"/>
      <c r="V102" s="24"/>
    </row>
    <row r="103" spans="1:22" ht="12.75" customHeight="1" x14ac:dyDescent="0.2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7"/>
      <c r="M103" s="24"/>
      <c r="N103" s="24"/>
      <c r="O103" s="24"/>
      <c r="P103" s="24"/>
      <c r="Q103" s="24"/>
      <c r="R103" s="27"/>
      <c r="S103" s="27"/>
      <c r="T103" s="27"/>
      <c r="U103" s="24"/>
      <c r="V103" s="24"/>
    </row>
    <row r="104" spans="1:22" ht="12.75" customHeight="1" x14ac:dyDescent="0.2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7"/>
      <c r="M104" s="24"/>
      <c r="N104" s="24"/>
      <c r="O104" s="24"/>
      <c r="P104" s="24"/>
      <c r="Q104" s="24"/>
      <c r="R104" s="27"/>
      <c r="S104" s="27"/>
      <c r="T104" s="27"/>
      <c r="U104" s="24"/>
      <c r="V104" s="24"/>
    </row>
    <row r="105" spans="1:22" ht="12.75" customHeight="1" x14ac:dyDescent="0.2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7"/>
      <c r="M105" s="24"/>
      <c r="N105" s="24"/>
      <c r="O105" s="24"/>
      <c r="P105" s="24"/>
      <c r="Q105" s="24"/>
      <c r="R105" s="27"/>
      <c r="S105" s="27"/>
      <c r="T105" s="27"/>
      <c r="U105" s="24"/>
      <c r="V105" s="24"/>
    </row>
    <row r="106" spans="1:22" ht="12.75" customHeight="1" x14ac:dyDescent="0.2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7"/>
      <c r="M106" s="24"/>
      <c r="N106" s="24"/>
      <c r="O106" s="24"/>
      <c r="P106" s="24"/>
      <c r="Q106" s="24"/>
      <c r="R106" s="27"/>
      <c r="S106" s="27"/>
      <c r="T106" s="27"/>
      <c r="U106" s="24"/>
      <c r="V106" s="24"/>
    </row>
    <row r="107" spans="1:22" ht="12.75" customHeight="1" x14ac:dyDescent="0.2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7"/>
      <c r="M107" s="24"/>
      <c r="N107" s="24"/>
      <c r="O107" s="24"/>
      <c r="P107" s="24"/>
      <c r="Q107" s="24"/>
      <c r="R107" s="27"/>
      <c r="S107" s="27"/>
      <c r="T107" s="27"/>
      <c r="U107" s="24"/>
      <c r="V107" s="24"/>
    </row>
    <row r="108" spans="1:22" ht="12.75" customHeight="1" x14ac:dyDescent="0.2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7"/>
      <c r="M108" s="24"/>
      <c r="N108" s="24"/>
      <c r="O108" s="24"/>
      <c r="P108" s="24"/>
      <c r="Q108" s="24"/>
      <c r="R108" s="27"/>
      <c r="S108" s="27"/>
      <c r="T108" s="27"/>
      <c r="U108" s="24"/>
      <c r="V108" s="24"/>
    </row>
    <row r="109" spans="1:22" ht="12.75" customHeight="1" x14ac:dyDescent="0.2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7"/>
      <c r="M109" s="24"/>
      <c r="N109" s="24"/>
      <c r="O109" s="24"/>
      <c r="P109" s="24"/>
      <c r="Q109" s="24"/>
      <c r="R109" s="27"/>
      <c r="S109" s="27"/>
      <c r="T109" s="27"/>
      <c r="U109" s="24"/>
      <c r="V109" s="24"/>
    </row>
    <row r="110" spans="1:22" ht="12.75" customHeight="1" x14ac:dyDescent="0.2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7"/>
      <c r="M110" s="24"/>
      <c r="N110" s="24"/>
      <c r="O110" s="24"/>
      <c r="P110" s="24"/>
      <c r="Q110" s="24"/>
      <c r="R110" s="27"/>
      <c r="S110" s="27"/>
      <c r="T110" s="27"/>
      <c r="U110" s="24"/>
      <c r="V110" s="24"/>
    </row>
    <row r="111" spans="1:22" ht="12.75" customHeight="1" x14ac:dyDescent="0.2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7"/>
      <c r="M111" s="24"/>
      <c r="N111" s="24"/>
      <c r="O111" s="24"/>
      <c r="P111" s="24"/>
      <c r="Q111" s="24"/>
      <c r="R111" s="27"/>
      <c r="S111" s="27"/>
      <c r="T111" s="27"/>
      <c r="U111" s="24"/>
      <c r="V111" s="24"/>
    </row>
    <row r="112" spans="1:22" ht="12.75" customHeight="1" x14ac:dyDescent="0.2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7"/>
      <c r="M112" s="24"/>
      <c r="N112" s="24"/>
      <c r="O112" s="24"/>
      <c r="P112" s="24"/>
      <c r="Q112" s="24"/>
      <c r="R112" s="27"/>
      <c r="S112" s="27"/>
      <c r="T112" s="27"/>
      <c r="U112" s="24"/>
      <c r="V112" s="24"/>
    </row>
    <row r="113" spans="1:22" ht="12.75" customHeight="1" x14ac:dyDescent="0.2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7"/>
      <c r="M113" s="24"/>
      <c r="N113" s="24"/>
      <c r="O113" s="24"/>
      <c r="P113" s="24"/>
      <c r="Q113" s="24"/>
      <c r="R113" s="27"/>
      <c r="S113" s="27"/>
      <c r="T113" s="27"/>
      <c r="U113" s="24"/>
      <c r="V113" s="24"/>
    </row>
    <row r="114" spans="1:22" ht="12.75" customHeight="1" x14ac:dyDescent="0.2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8"/>
      <c r="M114" s="37"/>
      <c r="N114" s="37"/>
      <c r="O114" s="37"/>
      <c r="P114" s="37"/>
      <c r="Q114" s="37"/>
      <c r="R114" s="38"/>
      <c r="S114" s="38"/>
      <c r="T114" s="38"/>
      <c r="U114" s="37"/>
      <c r="V114" s="37"/>
    </row>
    <row r="115" spans="1:22" ht="12.75" customHeight="1" x14ac:dyDescent="0.2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8"/>
      <c r="M115" s="37"/>
      <c r="N115" s="37"/>
      <c r="O115" s="37"/>
      <c r="P115" s="37"/>
      <c r="Q115" s="37"/>
      <c r="R115" s="38"/>
      <c r="S115" s="38"/>
      <c r="T115" s="38"/>
      <c r="U115" s="37"/>
      <c r="V115" s="37"/>
    </row>
    <row r="116" spans="1:22" ht="12.75" customHeight="1" x14ac:dyDescent="0.2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8"/>
      <c r="M116" s="37"/>
      <c r="N116" s="37"/>
      <c r="O116" s="37"/>
      <c r="P116" s="37"/>
      <c r="Q116" s="37"/>
      <c r="R116" s="38"/>
      <c r="S116" s="38"/>
      <c r="T116" s="38"/>
      <c r="U116" s="37"/>
      <c r="V116" s="37"/>
    </row>
    <row r="117" spans="1:22" ht="12.75" customHeight="1" x14ac:dyDescent="0.2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8"/>
      <c r="M117" s="37"/>
      <c r="N117" s="37"/>
      <c r="O117" s="37"/>
      <c r="P117" s="37"/>
      <c r="Q117" s="37"/>
      <c r="R117" s="38"/>
      <c r="S117" s="38"/>
      <c r="T117" s="38"/>
      <c r="U117" s="37"/>
      <c r="V117" s="37"/>
    </row>
    <row r="118" spans="1:22" ht="12.75" customHeight="1" x14ac:dyDescent="0.2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8"/>
      <c r="M118" s="37"/>
      <c r="N118" s="37"/>
      <c r="O118" s="37"/>
      <c r="P118" s="37"/>
      <c r="Q118" s="37"/>
      <c r="R118" s="38"/>
      <c r="S118" s="38"/>
      <c r="T118" s="38"/>
      <c r="U118" s="37"/>
      <c r="V118" s="37"/>
    </row>
    <row r="119" spans="1:22" ht="12.75" customHeight="1" x14ac:dyDescent="0.2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8"/>
      <c r="M119" s="37"/>
      <c r="N119" s="37"/>
      <c r="O119" s="37"/>
      <c r="P119" s="37"/>
      <c r="Q119" s="37"/>
      <c r="R119" s="38"/>
      <c r="S119" s="38"/>
      <c r="T119" s="38"/>
      <c r="U119" s="37"/>
      <c r="V119" s="37"/>
    </row>
    <row r="120" spans="1:22" ht="12.75" customHeight="1" x14ac:dyDescent="0.2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8"/>
      <c r="M120" s="37"/>
      <c r="N120" s="37"/>
      <c r="O120" s="37"/>
      <c r="P120" s="37"/>
      <c r="Q120" s="37"/>
      <c r="R120" s="38"/>
      <c r="S120" s="38"/>
      <c r="T120" s="38"/>
      <c r="U120" s="37"/>
      <c r="V120" s="37"/>
    </row>
    <row r="121" spans="1:22" ht="12.75" customHeight="1" x14ac:dyDescent="0.2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8"/>
      <c r="M121" s="37"/>
      <c r="N121" s="37"/>
      <c r="O121" s="37"/>
      <c r="P121" s="37"/>
      <c r="Q121" s="37"/>
      <c r="R121" s="38"/>
      <c r="S121" s="38"/>
      <c r="T121" s="38"/>
      <c r="U121" s="37"/>
      <c r="V121" s="37"/>
    </row>
    <row r="122" spans="1:22" ht="12.75" customHeight="1" x14ac:dyDescent="0.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8"/>
      <c r="M122" s="37"/>
      <c r="N122" s="37"/>
      <c r="O122" s="37"/>
      <c r="P122" s="37"/>
      <c r="Q122" s="37"/>
      <c r="R122" s="38"/>
      <c r="S122" s="38"/>
      <c r="T122" s="38"/>
      <c r="U122" s="37"/>
      <c r="V122" s="37"/>
    </row>
    <row r="123" spans="1:22" ht="12.75" customHeight="1" x14ac:dyDescent="0.2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8"/>
      <c r="M123" s="37"/>
      <c r="N123" s="37"/>
      <c r="O123" s="37"/>
      <c r="P123" s="37"/>
      <c r="Q123" s="37"/>
      <c r="R123" s="38"/>
      <c r="S123" s="38"/>
      <c r="T123" s="38"/>
      <c r="U123" s="37"/>
      <c r="V123" s="37"/>
    </row>
    <row r="124" spans="1:22" ht="12.75" customHeight="1" x14ac:dyDescent="0.2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8"/>
      <c r="M124" s="37"/>
      <c r="N124" s="37"/>
      <c r="O124" s="37"/>
      <c r="P124" s="37"/>
      <c r="Q124" s="37"/>
      <c r="R124" s="38"/>
      <c r="S124" s="38"/>
      <c r="T124" s="38"/>
      <c r="U124" s="37"/>
      <c r="V124" s="37"/>
    </row>
    <row r="125" spans="1:22" ht="12.75" customHeight="1" x14ac:dyDescent="0.2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8"/>
      <c r="M125" s="37"/>
      <c r="N125" s="37"/>
      <c r="O125" s="37"/>
      <c r="P125" s="37"/>
      <c r="Q125" s="37"/>
      <c r="R125" s="38"/>
      <c r="S125" s="38"/>
      <c r="T125" s="38"/>
      <c r="U125" s="37"/>
      <c r="V125" s="37"/>
    </row>
    <row r="126" spans="1:22" ht="12.75" customHeight="1" x14ac:dyDescent="0.2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8"/>
      <c r="M126" s="37"/>
      <c r="N126" s="37"/>
      <c r="O126" s="37"/>
      <c r="P126" s="37"/>
      <c r="Q126" s="37"/>
      <c r="R126" s="38"/>
      <c r="S126" s="38"/>
      <c r="T126" s="38"/>
      <c r="U126" s="37"/>
      <c r="V126" s="37"/>
    </row>
    <row r="127" spans="1:22" ht="12.75" customHeight="1" x14ac:dyDescent="0.2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8"/>
      <c r="M127" s="37"/>
      <c r="N127" s="37"/>
      <c r="O127" s="37"/>
      <c r="P127" s="37"/>
      <c r="Q127" s="37"/>
      <c r="R127" s="38"/>
      <c r="S127" s="38"/>
      <c r="T127" s="38"/>
      <c r="U127" s="37"/>
      <c r="V127" s="37"/>
    </row>
    <row r="128" spans="1:22" ht="12.75" customHeight="1" x14ac:dyDescent="0.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8"/>
      <c r="M128" s="37"/>
      <c r="N128" s="37"/>
      <c r="O128" s="37"/>
      <c r="P128" s="37"/>
      <c r="Q128" s="37"/>
      <c r="R128" s="38"/>
      <c r="S128" s="38"/>
      <c r="T128" s="38"/>
      <c r="U128" s="37"/>
      <c r="V128" s="37"/>
    </row>
    <row r="129" spans="1:22" ht="12.75" customHeight="1" x14ac:dyDescent="0.2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8"/>
      <c r="M129" s="37"/>
      <c r="N129" s="37"/>
      <c r="O129" s="37"/>
      <c r="P129" s="37"/>
      <c r="Q129" s="37"/>
      <c r="R129" s="38"/>
      <c r="S129" s="38"/>
      <c r="T129" s="38"/>
      <c r="U129" s="37"/>
      <c r="V129" s="37"/>
    </row>
    <row r="130" spans="1:22" ht="12.75" customHeight="1" x14ac:dyDescent="0.2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8"/>
      <c r="M130" s="37"/>
      <c r="N130" s="37"/>
      <c r="O130" s="37"/>
      <c r="P130" s="37"/>
      <c r="Q130" s="37"/>
      <c r="R130" s="38"/>
      <c r="S130" s="38"/>
      <c r="T130" s="38"/>
      <c r="U130" s="37"/>
      <c r="V130" s="37"/>
    </row>
    <row r="131" spans="1:22" ht="12.75" customHeight="1" x14ac:dyDescent="0.2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8"/>
      <c r="M131" s="37"/>
      <c r="N131" s="37"/>
      <c r="O131" s="37"/>
      <c r="P131" s="37"/>
      <c r="Q131" s="37"/>
      <c r="R131" s="38"/>
      <c r="S131" s="38"/>
      <c r="T131" s="38"/>
      <c r="U131" s="37"/>
      <c r="V131" s="37"/>
    </row>
    <row r="132" spans="1:22" ht="12.75" customHeight="1" x14ac:dyDescent="0.2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8"/>
      <c r="M132" s="37"/>
      <c r="N132" s="37"/>
      <c r="O132" s="37"/>
      <c r="P132" s="37"/>
      <c r="Q132" s="37"/>
      <c r="R132" s="38"/>
      <c r="S132" s="38"/>
      <c r="T132" s="38"/>
      <c r="U132" s="37"/>
      <c r="V132" s="37"/>
    </row>
    <row r="133" spans="1:22" ht="12.75" customHeight="1" x14ac:dyDescent="0.2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8"/>
      <c r="M133" s="37"/>
      <c r="N133" s="37"/>
      <c r="O133" s="37"/>
      <c r="P133" s="37"/>
      <c r="Q133" s="37"/>
      <c r="R133" s="38"/>
      <c r="S133" s="38"/>
      <c r="T133" s="38"/>
      <c r="U133" s="37"/>
      <c r="V133" s="37"/>
    </row>
  </sheetData>
  <mergeCells count="32">
    <mergeCell ref="E5:I5"/>
    <mergeCell ref="M5:O5"/>
    <mergeCell ref="P5:Q5"/>
    <mergeCell ref="R5:U5"/>
    <mergeCell ref="U6:U7"/>
    <mergeCell ref="T6:T7"/>
    <mergeCell ref="P1:U1"/>
    <mergeCell ref="A6:A7"/>
    <mergeCell ref="B6:B7"/>
    <mergeCell ref="C6:C7"/>
    <mergeCell ref="D6:D7"/>
    <mergeCell ref="S6:S7"/>
    <mergeCell ref="A1:O1"/>
    <mergeCell ref="A2:O2"/>
    <mergeCell ref="A3:O3"/>
    <mergeCell ref="A4:U4"/>
    <mergeCell ref="J5:L5"/>
    <mergeCell ref="P2:U2"/>
    <mergeCell ref="Q6:Q7"/>
    <mergeCell ref="R6:R7"/>
    <mergeCell ref="A29:G29"/>
    <mergeCell ref="A28:G28"/>
    <mergeCell ref="A27:G27"/>
    <mergeCell ref="A13:G13"/>
    <mergeCell ref="P6:P7"/>
    <mergeCell ref="H6:H7"/>
    <mergeCell ref="I6:I7"/>
    <mergeCell ref="E6:E7"/>
    <mergeCell ref="M6:M7"/>
    <mergeCell ref="N6:O6"/>
    <mergeCell ref="F6:G6"/>
    <mergeCell ref="J6:L6"/>
  </mergeCells>
  <pageMargins left="0.55118110236220474" right="0.15748031496062992" top="0.39370078740157483" bottom="0.31496062992125984" header="0" footer="0"/>
  <pageSetup paperSize="9" scale="66" orientation="landscape" r:id="rId1"/>
  <headerFooter>
    <oddFooter>&amp;LExcel Sheet Created by Sandeep Sharma, Principal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opLeftCell="A34" workbookViewId="0">
      <selection activeCell="B32" sqref="B32"/>
    </sheetView>
  </sheetViews>
  <sheetFormatPr defaultColWidth="14.42578125" defaultRowHeight="15" customHeight="1" x14ac:dyDescent="0.2"/>
  <cols>
    <col min="1" max="1" width="11.28515625" customWidth="1"/>
    <col min="2" max="2" width="46" customWidth="1"/>
    <col min="3" max="4" width="20.28515625" customWidth="1"/>
    <col min="5" max="11" width="8.7109375" customWidth="1"/>
  </cols>
  <sheetData>
    <row r="1" spans="1:11" ht="50.45" customHeight="1" x14ac:dyDescent="0.2">
      <c r="A1" s="153">
        <f>'master sheet'!D7</f>
        <v>0</v>
      </c>
      <c r="B1" s="153"/>
      <c r="C1" s="153"/>
      <c r="D1" s="153"/>
    </row>
    <row r="2" spans="1:11" ht="19.5" x14ac:dyDescent="0.3">
      <c r="A2" s="154" t="s">
        <v>233</v>
      </c>
      <c r="B2" s="144"/>
      <c r="C2" s="144"/>
      <c r="D2" s="144"/>
    </row>
    <row r="3" spans="1:11" ht="20.25" customHeight="1" x14ac:dyDescent="0.25">
      <c r="A3" s="39" t="str">
        <f>'8(GA1)'!J5</f>
        <v xml:space="preserve">Office Id :- </v>
      </c>
      <c r="B3" s="196">
        <f>'master sheet'!D9</f>
        <v>0</v>
      </c>
      <c r="C3" s="41" t="str">
        <f>'8(GA1)'!P5</f>
        <v>Budget Head :-</v>
      </c>
      <c r="D3" s="40" t="str">
        <f>'master sheet'!D10</f>
        <v>2202-02-109-01-00</v>
      </c>
    </row>
    <row r="4" spans="1:11" ht="19.5" x14ac:dyDescent="0.3">
      <c r="A4" s="155" t="s">
        <v>45</v>
      </c>
      <c r="B4" s="139"/>
      <c r="C4" s="125">
        <f>'[1]8(GA1)'!E47</f>
        <v>13</v>
      </c>
      <c r="D4" s="43"/>
    </row>
    <row r="5" spans="1:11" ht="19.5" x14ac:dyDescent="0.3">
      <c r="A5" s="155" t="s">
        <v>46</v>
      </c>
      <c r="B5" s="139"/>
      <c r="C5" s="125">
        <f>'[1]8(GA1)'!F47</f>
        <v>7</v>
      </c>
      <c r="D5" s="43"/>
    </row>
    <row r="6" spans="1:11" ht="19.5" x14ac:dyDescent="0.3">
      <c r="A6" s="155" t="s">
        <v>47</v>
      </c>
      <c r="B6" s="139"/>
      <c r="C6" s="125">
        <f>'[1]8(GA1)'!G47</f>
        <v>6</v>
      </c>
      <c r="D6" s="43"/>
    </row>
    <row r="7" spans="1:11" ht="19.5" x14ac:dyDescent="0.3">
      <c r="A7" s="155" t="s">
        <v>48</v>
      </c>
      <c r="B7" s="139"/>
      <c r="C7" s="42"/>
      <c r="D7" s="43"/>
    </row>
    <row r="8" spans="1:11" ht="12.75" customHeight="1" x14ac:dyDescent="0.25">
      <c r="A8" s="156"/>
      <c r="B8" s="157"/>
      <c r="C8" s="157"/>
      <c r="D8" s="157"/>
    </row>
    <row r="9" spans="1:11" ht="54.75" customHeight="1" x14ac:dyDescent="0.2">
      <c r="A9" s="44" t="s">
        <v>49</v>
      </c>
      <c r="B9" s="44" t="s">
        <v>50</v>
      </c>
      <c r="C9" s="5" t="s">
        <v>51</v>
      </c>
      <c r="D9" s="5" t="s">
        <v>52</v>
      </c>
      <c r="E9" s="45"/>
      <c r="F9" s="45"/>
      <c r="G9" s="45"/>
      <c r="H9" s="45"/>
      <c r="I9" s="45"/>
      <c r="J9" s="45"/>
      <c r="K9" s="45"/>
    </row>
    <row r="10" spans="1:11" ht="19.5" x14ac:dyDescent="0.2">
      <c r="A10" s="151">
        <v>1</v>
      </c>
      <c r="B10" s="46" t="s">
        <v>53</v>
      </c>
      <c r="C10" s="47">
        <f>'8(GA1)'!M13</f>
        <v>254400</v>
      </c>
      <c r="D10" s="47">
        <f>'8(GA1)'!R13</f>
        <v>166400</v>
      </c>
      <c r="E10" s="45"/>
      <c r="F10" s="45"/>
      <c r="G10" s="45"/>
      <c r="H10" s="45"/>
      <c r="I10" s="45"/>
      <c r="J10" s="45"/>
      <c r="K10" s="45"/>
    </row>
    <row r="11" spans="1:11" ht="19.5" x14ac:dyDescent="0.2">
      <c r="A11" s="152"/>
      <c r="B11" s="46" t="s">
        <v>54</v>
      </c>
      <c r="C11" s="47">
        <f>'8(GA1)'!M27</f>
        <v>4167600</v>
      </c>
      <c r="D11" s="47">
        <f>'8(GA1)'!R27</f>
        <v>3906000</v>
      </c>
      <c r="E11" s="45"/>
      <c r="F11" s="45"/>
      <c r="G11" s="45"/>
      <c r="H11" s="45"/>
      <c r="I11" s="45"/>
      <c r="J11" s="45"/>
      <c r="K11" s="45"/>
    </row>
    <row r="12" spans="1:11" ht="19.5" x14ac:dyDescent="0.2">
      <c r="A12" s="136"/>
      <c r="B12" s="48" t="s">
        <v>55</v>
      </c>
      <c r="C12" s="49">
        <f t="shared" ref="C12:D12" si="0">SUM(C10:C11)</f>
        <v>4422000</v>
      </c>
      <c r="D12" s="49">
        <f t="shared" si="0"/>
        <v>4072400</v>
      </c>
      <c r="E12" s="45"/>
      <c r="F12" s="45"/>
      <c r="G12" s="45"/>
      <c r="H12" s="45"/>
      <c r="I12" s="45"/>
      <c r="J12" s="45"/>
      <c r="K12" s="45"/>
    </row>
    <row r="13" spans="1:11" ht="19.5" x14ac:dyDescent="0.2">
      <c r="A13" s="44">
        <v>2</v>
      </c>
      <c r="B13" s="46" t="s">
        <v>239</v>
      </c>
      <c r="C13" s="47">
        <f>'8(GA1)'!M31</f>
        <v>2432100</v>
      </c>
      <c r="D13" s="47">
        <f>'8(GA1)'!R31</f>
        <v>2239820</v>
      </c>
      <c r="E13" s="45"/>
      <c r="F13" s="45"/>
      <c r="G13" s="45"/>
      <c r="H13" s="45"/>
      <c r="I13" s="45"/>
      <c r="J13" s="45"/>
      <c r="K13" s="45"/>
    </row>
    <row r="14" spans="1:11" ht="19.5" x14ac:dyDescent="0.2">
      <c r="A14" s="44">
        <v>3</v>
      </c>
      <c r="B14" s="46" t="s">
        <v>56</v>
      </c>
      <c r="C14" s="50" t="s">
        <v>57</v>
      </c>
      <c r="D14" s="47">
        <f>'8(GA1)'!R32</f>
        <v>23640</v>
      </c>
      <c r="E14" s="45"/>
      <c r="F14" s="45"/>
      <c r="G14" s="45"/>
      <c r="H14" s="45"/>
      <c r="I14" s="45"/>
      <c r="J14" s="45"/>
      <c r="K14" s="45"/>
    </row>
    <row r="15" spans="1:11" ht="19.5" x14ac:dyDescent="0.2">
      <c r="A15" s="44">
        <v>4</v>
      </c>
      <c r="B15" s="46" t="s">
        <v>58</v>
      </c>
      <c r="C15" s="50" t="s">
        <v>57</v>
      </c>
      <c r="D15" s="47">
        <f>'8(GA1)'!R37</f>
        <v>0</v>
      </c>
      <c r="E15" s="45"/>
      <c r="F15" s="45"/>
      <c r="G15" s="45"/>
      <c r="H15" s="45"/>
      <c r="I15" s="45"/>
      <c r="J15" s="45"/>
      <c r="K15" s="45"/>
    </row>
    <row r="16" spans="1:11" ht="19.5" x14ac:dyDescent="0.2">
      <c r="A16" s="44">
        <v>5</v>
      </c>
      <c r="B16" s="51" t="s">
        <v>39</v>
      </c>
      <c r="C16" s="50" t="s">
        <v>57</v>
      </c>
      <c r="D16" s="47">
        <f>'8(GA1)'!R38</f>
        <v>0</v>
      </c>
      <c r="E16" s="45"/>
      <c r="F16" s="45"/>
      <c r="G16" s="45"/>
      <c r="H16" s="45"/>
      <c r="I16" s="45"/>
      <c r="J16" s="45"/>
      <c r="K16" s="45"/>
    </row>
    <row r="17" spans="1:11" ht="19.5" x14ac:dyDescent="0.2">
      <c r="A17" s="44">
        <v>6</v>
      </c>
      <c r="B17" s="46" t="s">
        <v>240</v>
      </c>
      <c r="C17" s="47">
        <f>'8(GA1)'!M33</f>
        <v>442200</v>
      </c>
      <c r="D17" s="47">
        <f>'8(GA1)'!R33</f>
        <v>407240</v>
      </c>
      <c r="E17" s="45"/>
      <c r="F17" s="45"/>
      <c r="G17" s="45"/>
      <c r="H17" s="45"/>
      <c r="I17" s="45"/>
      <c r="J17" s="45"/>
      <c r="K17" s="45"/>
    </row>
    <row r="18" spans="1:11" ht="19.5" x14ac:dyDescent="0.2">
      <c r="A18" s="44">
        <v>7</v>
      </c>
      <c r="B18" s="46" t="s">
        <v>59</v>
      </c>
      <c r="C18" s="47">
        <f>'8(GA1)'!M36</f>
        <v>40644</v>
      </c>
      <c r="D18" s="47">
        <f>'8(GA1)'!R36</f>
        <v>40644</v>
      </c>
      <c r="E18" s="45"/>
      <c r="F18" s="45"/>
      <c r="G18" s="45"/>
      <c r="H18" s="45"/>
      <c r="I18" s="45"/>
      <c r="J18" s="45"/>
      <c r="K18" s="45"/>
    </row>
    <row r="19" spans="1:11" ht="19.5" x14ac:dyDescent="0.2">
      <c r="A19" s="44">
        <v>8</v>
      </c>
      <c r="B19" s="46" t="s">
        <v>60</v>
      </c>
      <c r="C19" s="47">
        <f>'8(GA1)'!M41</f>
        <v>0</v>
      </c>
      <c r="D19" s="47">
        <f>'8(GA1)'!R41</f>
        <v>0</v>
      </c>
      <c r="E19" s="45"/>
      <c r="F19" s="45"/>
      <c r="G19" s="45"/>
      <c r="H19" s="45"/>
      <c r="I19" s="45"/>
      <c r="J19" s="45"/>
      <c r="K19" s="45"/>
    </row>
    <row r="20" spans="1:11" ht="19.5" x14ac:dyDescent="0.2">
      <c r="A20" s="44">
        <v>9</v>
      </c>
      <c r="B20" s="46" t="s">
        <v>61</v>
      </c>
      <c r="C20" s="47">
        <f>'8(GA1)'!M39</f>
        <v>0</v>
      </c>
      <c r="D20" s="47">
        <f>'8(GA1)'!R39</f>
        <v>0</v>
      </c>
      <c r="E20" s="45"/>
      <c r="F20" s="45"/>
      <c r="G20" s="45"/>
      <c r="H20" s="45"/>
      <c r="I20" s="45"/>
      <c r="J20" s="45"/>
      <c r="K20" s="45"/>
    </row>
    <row r="21" spans="1:11" ht="19.5" x14ac:dyDescent="0.2">
      <c r="A21" s="44">
        <v>10</v>
      </c>
      <c r="B21" s="46" t="s">
        <v>62</v>
      </c>
      <c r="C21" s="47">
        <f>'8(GA1)'!M40</f>
        <v>0</v>
      </c>
      <c r="D21" s="47">
        <f>'8(GA1)'!R40</f>
        <v>0</v>
      </c>
      <c r="E21" s="45"/>
      <c r="F21" s="45"/>
      <c r="G21" s="45"/>
      <c r="H21" s="45"/>
      <c r="I21" s="45"/>
      <c r="J21" s="45"/>
      <c r="K21" s="45"/>
    </row>
    <row r="22" spans="1:11" ht="19.5" x14ac:dyDescent="0.2">
      <c r="A22" s="44">
        <v>11</v>
      </c>
      <c r="B22" s="46" t="s">
        <v>63</v>
      </c>
      <c r="C22" s="47">
        <v>0</v>
      </c>
      <c r="D22" s="47">
        <f t="shared" ref="D22:D23" si="1">C22</f>
        <v>0</v>
      </c>
      <c r="E22" s="45"/>
      <c r="F22" s="45"/>
      <c r="G22" s="45"/>
      <c r="H22" s="45"/>
      <c r="I22" s="45"/>
      <c r="J22" s="45"/>
      <c r="K22" s="45"/>
    </row>
    <row r="23" spans="1:11" ht="19.5" x14ac:dyDescent="0.2">
      <c r="A23" s="44">
        <v>12</v>
      </c>
      <c r="B23" s="46" t="s">
        <v>64</v>
      </c>
      <c r="C23" s="47">
        <v>0</v>
      </c>
      <c r="D23" s="47">
        <f t="shared" si="1"/>
        <v>0</v>
      </c>
      <c r="E23" s="45"/>
      <c r="F23" s="45"/>
      <c r="G23" s="45"/>
      <c r="H23" s="45"/>
      <c r="I23" s="45"/>
      <c r="J23" s="45"/>
      <c r="K23" s="45"/>
    </row>
    <row r="24" spans="1:11" ht="19.5" x14ac:dyDescent="0.2">
      <c r="A24" s="44">
        <v>13</v>
      </c>
      <c r="B24" s="46" t="s">
        <v>65</v>
      </c>
      <c r="C24" s="47">
        <f>'8(GA1)'!M34</f>
        <v>280008</v>
      </c>
      <c r="D24" s="47">
        <f>'8(GA1)'!R34</f>
        <v>280008</v>
      </c>
      <c r="E24" s="45"/>
      <c r="F24" s="45"/>
      <c r="G24" s="45"/>
      <c r="H24" s="45"/>
      <c r="I24" s="45"/>
      <c r="J24" s="45"/>
      <c r="K24" s="45"/>
    </row>
    <row r="25" spans="1:11" ht="19.5" x14ac:dyDescent="0.2">
      <c r="A25" s="44">
        <v>14</v>
      </c>
      <c r="B25" s="46" t="s">
        <v>66</v>
      </c>
      <c r="C25" s="47">
        <f>'8(GA1)'!M35</f>
        <v>0</v>
      </c>
      <c r="D25" s="47">
        <f>'8(GA1)'!R35</f>
        <v>0</v>
      </c>
      <c r="E25" s="45"/>
      <c r="F25" s="45"/>
      <c r="G25" s="45"/>
      <c r="H25" s="45"/>
      <c r="I25" s="45"/>
      <c r="J25" s="45"/>
      <c r="K25" s="45"/>
    </row>
    <row r="26" spans="1:11" ht="19.5" x14ac:dyDescent="0.2">
      <c r="A26" s="44">
        <v>15</v>
      </c>
      <c r="B26" s="46" t="s">
        <v>67</v>
      </c>
      <c r="C26" s="47">
        <f>'8(GA1)'!M42</f>
        <v>0</v>
      </c>
      <c r="D26" s="47">
        <f>'8(GA1)'!R42</f>
        <v>0</v>
      </c>
      <c r="E26" s="45"/>
      <c r="F26" s="45"/>
      <c r="G26" s="45"/>
      <c r="H26" s="45"/>
      <c r="I26" s="45"/>
      <c r="J26" s="45"/>
      <c r="K26" s="45"/>
    </row>
    <row r="27" spans="1:11" ht="19.5" x14ac:dyDescent="0.2">
      <c r="A27" s="44">
        <v>16</v>
      </c>
      <c r="B27" s="52" t="s">
        <v>68</v>
      </c>
      <c r="C27" s="47">
        <f>SUM(C17:C26)+C13</f>
        <v>3194952</v>
      </c>
      <c r="D27" s="47">
        <f>SUM(D13:D26)</f>
        <v>2991352</v>
      </c>
      <c r="E27" s="45"/>
      <c r="F27" s="45"/>
      <c r="G27" s="45"/>
      <c r="H27" s="45"/>
      <c r="I27" s="45"/>
      <c r="J27" s="45"/>
      <c r="K27" s="45"/>
    </row>
    <row r="28" spans="1:11" ht="19.5" x14ac:dyDescent="0.2">
      <c r="A28" s="44">
        <v>17</v>
      </c>
      <c r="B28" s="48" t="s">
        <v>69</v>
      </c>
      <c r="C28" s="49">
        <f t="shared" ref="C28:D28" si="2">SUM(C12,C27)</f>
        <v>7616952</v>
      </c>
      <c r="D28" s="49">
        <f t="shared" si="2"/>
        <v>7063752</v>
      </c>
      <c r="E28" s="45"/>
      <c r="F28" s="45"/>
      <c r="G28" s="45"/>
      <c r="H28" s="45"/>
      <c r="I28" s="45"/>
      <c r="J28" s="45"/>
      <c r="K28" s="45"/>
    </row>
    <row r="29" spans="1:11" ht="19.5" x14ac:dyDescent="0.2">
      <c r="A29" s="44">
        <v>18</v>
      </c>
      <c r="B29" s="46" t="s">
        <v>70</v>
      </c>
      <c r="C29" s="47">
        <f>'9(GA2)'!K10</f>
        <v>0</v>
      </c>
      <c r="D29" s="47">
        <f>'9(GA2)'!J10</f>
        <v>0</v>
      </c>
      <c r="E29" s="45"/>
      <c r="F29" s="45"/>
      <c r="G29" s="45"/>
      <c r="H29" s="45"/>
      <c r="I29" s="45"/>
      <c r="J29" s="45"/>
      <c r="K29" s="45"/>
    </row>
    <row r="30" spans="1:11" ht="19.5" x14ac:dyDescent="0.2">
      <c r="A30" s="44">
        <v>19</v>
      </c>
      <c r="B30" s="46" t="s">
        <v>71</v>
      </c>
      <c r="C30" s="47">
        <f>'9(GA2)'!K11</f>
        <v>0</v>
      </c>
      <c r="D30" s="47">
        <f>'9(GA2)'!J11</f>
        <v>0</v>
      </c>
      <c r="E30" s="45"/>
      <c r="F30" s="45"/>
      <c r="G30" s="45"/>
      <c r="H30" s="45"/>
      <c r="I30" s="45"/>
      <c r="J30" s="45"/>
      <c r="K30" s="45"/>
    </row>
    <row r="31" spans="1:11" ht="19.5" x14ac:dyDescent="0.2">
      <c r="A31" s="44">
        <v>20</v>
      </c>
      <c r="B31" s="48" t="s">
        <v>72</v>
      </c>
      <c r="C31" s="49">
        <f t="shared" ref="C31:D31" si="3">SUM(C29:C30)</f>
        <v>0</v>
      </c>
      <c r="D31" s="49">
        <f t="shared" si="3"/>
        <v>0</v>
      </c>
      <c r="E31" s="45"/>
      <c r="F31" s="45"/>
      <c r="G31" s="45"/>
      <c r="H31" s="45"/>
      <c r="I31" s="45"/>
      <c r="J31" s="45"/>
      <c r="K31" s="45"/>
    </row>
    <row r="32" spans="1:11" ht="19.5" x14ac:dyDescent="0.2">
      <c r="A32" s="44">
        <v>21</v>
      </c>
      <c r="B32" s="46" t="s">
        <v>73</v>
      </c>
      <c r="C32" s="47">
        <f>'9(GA2)'!K12</f>
        <v>0</v>
      </c>
      <c r="D32" s="47">
        <f>'9(GA2)'!J12</f>
        <v>0</v>
      </c>
      <c r="E32" s="45"/>
      <c r="F32" s="45"/>
      <c r="G32" s="45"/>
      <c r="H32" s="45"/>
      <c r="I32" s="45"/>
      <c r="J32" s="45"/>
      <c r="K32" s="45"/>
    </row>
    <row r="33" spans="1:11" ht="19.5" x14ac:dyDescent="0.2">
      <c r="A33" s="44">
        <v>22</v>
      </c>
      <c r="B33" s="46" t="s">
        <v>74</v>
      </c>
      <c r="C33" s="47">
        <f>'9(GA2)'!K14</f>
        <v>0</v>
      </c>
      <c r="D33" s="47">
        <f>'9(GA2)'!J14</f>
        <v>0</v>
      </c>
      <c r="E33" s="45"/>
      <c r="F33" s="45"/>
      <c r="G33" s="45"/>
      <c r="H33" s="45"/>
      <c r="I33" s="45"/>
      <c r="J33" s="45"/>
      <c r="K33" s="45"/>
    </row>
    <row r="34" spans="1:11" ht="19.5" x14ac:dyDescent="0.2">
      <c r="A34" s="44">
        <v>23</v>
      </c>
      <c r="B34" s="46" t="s">
        <v>75</v>
      </c>
      <c r="C34" s="47">
        <f>'9(GA2)'!K16</f>
        <v>0</v>
      </c>
      <c r="D34" s="47">
        <f>'9(GA2)'!J16</f>
        <v>0</v>
      </c>
    </row>
    <row r="35" spans="1:11" ht="19.5" x14ac:dyDescent="0.2">
      <c r="A35" s="44">
        <v>24</v>
      </c>
      <c r="B35" s="46" t="s">
        <v>76</v>
      </c>
      <c r="C35" s="47">
        <f>'9(GA2)'!K17</f>
        <v>0</v>
      </c>
      <c r="D35" s="47">
        <f>'9(GA2)'!J17</f>
        <v>0</v>
      </c>
    </row>
    <row r="36" spans="1:11" ht="19.5" x14ac:dyDescent="0.2">
      <c r="A36" s="44">
        <v>25</v>
      </c>
      <c r="B36" s="46" t="s">
        <v>77</v>
      </c>
      <c r="C36" s="47">
        <f>'9(GA2)'!K18</f>
        <v>0</v>
      </c>
      <c r="D36" s="47">
        <f>'9(GA2)'!J18</f>
        <v>0</v>
      </c>
    </row>
    <row r="37" spans="1:11" ht="19.5" x14ac:dyDescent="0.2">
      <c r="A37" s="44">
        <v>26</v>
      </c>
      <c r="B37" s="46" t="s">
        <v>78</v>
      </c>
      <c r="C37" s="47">
        <f>'9(GA2)'!K19</f>
        <v>0</v>
      </c>
      <c r="D37" s="47">
        <f>'9(GA2)'!J19</f>
        <v>0</v>
      </c>
    </row>
    <row r="38" spans="1:11" ht="19.5" x14ac:dyDescent="0.2">
      <c r="A38" s="44">
        <v>27</v>
      </c>
      <c r="B38" s="48" t="s">
        <v>79</v>
      </c>
      <c r="C38" s="49">
        <f t="shared" ref="C38:D38" si="4">SUM(C32:C37)</f>
        <v>0</v>
      </c>
      <c r="D38" s="49">
        <f t="shared" si="4"/>
        <v>0</v>
      </c>
    </row>
    <row r="39" spans="1:11" ht="19.5" x14ac:dyDescent="0.2">
      <c r="A39" s="44"/>
      <c r="B39" s="48" t="s">
        <v>80</v>
      </c>
      <c r="C39" s="49">
        <f t="shared" ref="C39:D39" si="5">SUM(C38,C31,C28)</f>
        <v>7616952</v>
      </c>
      <c r="D39" s="49">
        <f t="shared" si="5"/>
        <v>7063752</v>
      </c>
    </row>
    <row r="40" spans="1:11" ht="12.75" customHeight="1" x14ac:dyDescent="0.2">
      <c r="A40" s="7"/>
    </row>
    <row r="41" spans="1:11" ht="12.75" customHeight="1" x14ac:dyDescent="0.2">
      <c r="A41" s="7"/>
    </row>
    <row r="42" spans="1:11" ht="12.75" customHeight="1" x14ac:dyDescent="0.2">
      <c r="A42" s="7"/>
    </row>
    <row r="43" spans="1:11" ht="12.75" customHeight="1" x14ac:dyDescent="0.2">
      <c r="A43" s="7"/>
    </row>
    <row r="44" spans="1:11" ht="12.75" customHeight="1" x14ac:dyDescent="0.2">
      <c r="A44" s="7"/>
    </row>
    <row r="45" spans="1:11" ht="12.75" customHeight="1" x14ac:dyDescent="0.2">
      <c r="A45" s="7"/>
    </row>
    <row r="46" spans="1:11" ht="12.75" customHeight="1" x14ac:dyDescent="0.2">
      <c r="A46" s="7"/>
    </row>
    <row r="47" spans="1:11" ht="12.75" customHeight="1" x14ac:dyDescent="0.2">
      <c r="A47" s="7"/>
    </row>
    <row r="48" spans="1:11" ht="12.75" customHeight="1" x14ac:dyDescent="0.2">
      <c r="A48" s="7"/>
    </row>
    <row r="49" spans="1:1" ht="12.75" customHeight="1" x14ac:dyDescent="0.2">
      <c r="A49" s="7"/>
    </row>
    <row r="50" spans="1:1" ht="12.75" customHeight="1" x14ac:dyDescent="0.2">
      <c r="A50" s="7"/>
    </row>
    <row r="51" spans="1:1" ht="12.75" customHeight="1" x14ac:dyDescent="0.2">
      <c r="A51" s="7"/>
    </row>
    <row r="52" spans="1:1" ht="12.75" customHeight="1" x14ac:dyDescent="0.2">
      <c r="A52" s="7"/>
    </row>
    <row r="53" spans="1:1" ht="12.75" customHeight="1" x14ac:dyDescent="0.2">
      <c r="A53" s="7"/>
    </row>
    <row r="54" spans="1:1" ht="12.75" customHeight="1" x14ac:dyDescent="0.2">
      <c r="A54" s="7"/>
    </row>
    <row r="55" spans="1:1" ht="12.75" customHeight="1" x14ac:dyDescent="0.2">
      <c r="A55" s="7"/>
    </row>
    <row r="56" spans="1:1" ht="12.75" customHeight="1" x14ac:dyDescent="0.2">
      <c r="A56" s="7"/>
    </row>
    <row r="57" spans="1:1" ht="12.75" customHeight="1" x14ac:dyDescent="0.2">
      <c r="A57" s="7"/>
    </row>
    <row r="58" spans="1:1" ht="12.75" customHeight="1" x14ac:dyDescent="0.2">
      <c r="A58" s="7"/>
    </row>
    <row r="59" spans="1:1" ht="12.75" customHeight="1" x14ac:dyDescent="0.2">
      <c r="A59" s="7"/>
    </row>
    <row r="60" spans="1:1" ht="12.75" customHeight="1" x14ac:dyDescent="0.2">
      <c r="A60" s="7"/>
    </row>
    <row r="61" spans="1:1" ht="12.75" customHeight="1" x14ac:dyDescent="0.2">
      <c r="A61" s="7"/>
    </row>
    <row r="62" spans="1:1" ht="12.75" customHeight="1" x14ac:dyDescent="0.2">
      <c r="A62" s="7"/>
    </row>
    <row r="63" spans="1:1" ht="12.75" customHeight="1" x14ac:dyDescent="0.2">
      <c r="A63" s="7"/>
    </row>
    <row r="64" spans="1:1" ht="12.75" customHeight="1" x14ac:dyDescent="0.2">
      <c r="A64" s="7"/>
    </row>
    <row r="65" spans="1:1" ht="12.75" customHeight="1" x14ac:dyDescent="0.2">
      <c r="A65" s="7"/>
    </row>
    <row r="66" spans="1:1" ht="12.75" customHeight="1" x14ac:dyDescent="0.2">
      <c r="A66" s="7"/>
    </row>
    <row r="67" spans="1:1" ht="12.75" customHeight="1" x14ac:dyDescent="0.2">
      <c r="A67" s="7"/>
    </row>
    <row r="68" spans="1:1" ht="12.75" customHeight="1" x14ac:dyDescent="0.2">
      <c r="A68" s="7"/>
    </row>
    <row r="69" spans="1:1" ht="12.75" customHeight="1" x14ac:dyDescent="0.2">
      <c r="A69" s="7"/>
    </row>
    <row r="70" spans="1:1" ht="12.75" customHeight="1" x14ac:dyDescent="0.2">
      <c r="A70" s="7"/>
    </row>
    <row r="71" spans="1:1" ht="12.75" customHeight="1" x14ac:dyDescent="0.2">
      <c r="A71" s="7"/>
    </row>
    <row r="72" spans="1:1" ht="12.75" customHeight="1" x14ac:dyDescent="0.2">
      <c r="A72" s="7"/>
    </row>
    <row r="73" spans="1:1" ht="12.75" customHeight="1" x14ac:dyDescent="0.2">
      <c r="A73" s="7"/>
    </row>
    <row r="74" spans="1:1" ht="12.75" customHeight="1" x14ac:dyDescent="0.2">
      <c r="A74" s="7"/>
    </row>
    <row r="75" spans="1:1" ht="12.75" customHeight="1" x14ac:dyDescent="0.2">
      <c r="A75" s="7"/>
    </row>
    <row r="76" spans="1:1" ht="12.75" customHeight="1" x14ac:dyDescent="0.2">
      <c r="A76" s="7"/>
    </row>
    <row r="77" spans="1:1" ht="12.75" customHeight="1" x14ac:dyDescent="0.2">
      <c r="A77" s="7"/>
    </row>
    <row r="78" spans="1:1" ht="12.75" customHeight="1" x14ac:dyDescent="0.2">
      <c r="A78" s="7"/>
    </row>
    <row r="79" spans="1:1" ht="12.75" customHeight="1" x14ac:dyDescent="0.2">
      <c r="A79" s="7"/>
    </row>
    <row r="80" spans="1:1" ht="12.75" customHeight="1" x14ac:dyDescent="0.2">
      <c r="A80" s="7"/>
    </row>
    <row r="81" spans="1:1" ht="12.75" customHeight="1" x14ac:dyDescent="0.2">
      <c r="A81" s="7"/>
    </row>
    <row r="82" spans="1:1" ht="12.75" customHeight="1" x14ac:dyDescent="0.2">
      <c r="A82" s="7"/>
    </row>
    <row r="83" spans="1:1" ht="12.75" customHeight="1" x14ac:dyDescent="0.2">
      <c r="A83" s="7"/>
    </row>
    <row r="84" spans="1:1" ht="12.75" customHeight="1" x14ac:dyDescent="0.2">
      <c r="A84" s="7"/>
    </row>
    <row r="85" spans="1:1" ht="12.75" customHeight="1" x14ac:dyDescent="0.2">
      <c r="A85" s="7"/>
    </row>
    <row r="86" spans="1:1" ht="12.75" customHeight="1" x14ac:dyDescent="0.2">
      <c r="A86" s="7"/>
    </row>
    <row r="87" spans="1:1" ht="12.75" customHeight="1" x14ac:dyDescent="0.2">
      <c r="A87" s="7"/>
    </row>
    <row r="88" spans="1:1" ht="12.75" customHeight="1" x14ac:dyDescent="0.2">
      <c r="A88" s="7"/>
    </row>
    <row r="89" spans="1:1" ht="12.75" customHeight="1" x14ac:dyDescent="0.2">
      <c r="A89" s="7"/>
    </row>
    <row r="90" spans="1:1" ht="12.75" customHeight="1" x14ac:dyDescent="0.2">
      <c r="A90" s="7"/>
    </row>
    <row r="91" spans="1:1" ht="12.75" customHeight="1" x14ac:dyDescent="0.2">
      <c r="A91" s="7"/>
    </row>
    <row r="92" spans="1:1" ht="12.75" customHeight="1" x14ac:dyDescent="0.2">
      <c r="A92" s="7"/>
    </row>
    <row r="93" spans="1:1" ht="12.75" customHeight="1" x14ac:dyDescent="0.2">
      <c r="A93" s="7"/>
    </row>
    <row r="94" spans="1:1" ht="12.75" customHeight="1" x14ac:dyDescent="0.2">
      <c r="A94" s="7"/>
    </row>
    <row r="95" spans="1:1" ht="12.75" customHeight="1" x14ac:dyDescent="0.2">
      <c r="A95" s="7"/>
    </row>
    <row r="96" spans="1:1" ht="12.75" customHeight="1" x14ac:dyDescent="0.2">
      <c r="A96" s="7"/>
    </row>
    <row r="97" spans="1:1" ht="12.75" customHeight="1" x14ac:dyDescent="0.2">
      <c r="A97" s="7"/>
    </row>
    <row r="98" spans="1:1" ht="12.75" customHeight="1" x14ac:dyDescent="0.2">
      <c r="A98" s="7"/>
    </row>
    <row r="99" spans="1:1" ht="12.75" customHeight="1" x14ac:dyDescent="0.2">
      <c r="A99" s="7"/>
    </row>
    <row r="100" spans="1:1" ht="12.75" customHeight="1" x14ac:dyDescent="0.2">
      <c r="A100" s="7"/>
    </row>
  </sheetData>
  <mergeCells count="8">
    <mergeCell ref="A10:A12"/>
    <mergeCell ref="A1:D1"/>
    <mergeCell ref="A2:D2"/>
    <mergeCell ref="A4:B4"/>
    <mergeCell ref="A7:B7"/>
    <mergeCell ref="A8:D8"/>
    <mergeCell ref="A5:B5"/>
    <mergeCell ref="A6:B6"/>
  </mergeCells>
  <pageMargins left="0.69" right="0.22" top="0.37" bottom="0.23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0"/>
  <sheetViews>
    <sheetView workbookViewId="0">
      <selection activeCell="E8" sqref="E8"/>
    </sheetView>
  </sheetViews>
  <sheetFormatPr defaultColWidth="14.42578125" defaultRowHeight="15" customHeight="1" x14ac:dyDescent="0.2"/>
  <cols>
    <col min="1" max="1" width="3.42578125" customWidth="1"/>
    <col min="2" max="2" width="14" customWidth="1"/>
    <col min="3" max="3" width="26.85546875" customWidth="1"/>
    <col min="4" max="6" width="14.5703125" customWidth="1"/>
    <col min="7" max="7" width="17" customWidth="1"/>
    <col min="8" max="8" width="17.28515625" customWidth="1"/>
    <col min="9" max="13" width="8.7109375" customWidth="1"/>
  </cols>
  <sheetData>
    <row r="1" spans="1:13" ht="23.25" x14ac:dyDescent="0.2">
      <c r="A1" s="158">
        <f>summary!A1:D1</f>
        <v>0</v>
      </c>
      <c r="B1" s="144"/>
      <c r="C1" s="144"/>
      <c r="D1" s="144"/>
      <c r="E1" s="144"/>
      <c r="F1" s="144"/>
      <c r="G1" s="144"/>
      <c r="H1" s="144"/>
      <c r="I1" s="53"/>
      <c r="J1" s="53"/>
      <c r="K1" s="53"/>
      <c r="L1" s="53"/>
      <c r="M1" s="53"/>
    </row>
    <row r="2" spans="1:13" ht="12.75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20.25" x14ac:dyDescent="0.2">
      <c r="A3" s="159" t="s">
        <v>81</v>
      </c>
      <c r="B3" s="144"/>
      <c r="C3" s="144"/>
      <c r="D3" s="144"/>
      <c r="E3" s="144"/>
      <c r="F3" s="144"/>
      <c r="G3" s="144"/>
      <c r="H3" s="144"/>
      <c r="I3" s="54"/>
      <c r="J3" s="54"/>
      <c r="K3" s="54"/>
      <c r="L3" s="54"/>
      <c r="M3" s="54"/>
    </row>
    <row r="4" spans="1:13" ht="20.25" x14ac:dyDescent="0.3">
      <c r="A4" s="55" t="str">
        <f>summary!A3</f>
        <v xml:space="preserve">Office Id :- </v>
      </c>
      <c r="B4" s="55"/>
      <c r="C4" s="55">
        <f>'master sheet'!D9</f>
        <v>0</v>
      </c>
      <c r="D4" s="161" t="str">
        <f>summary!C3</f>
        <v>Budget Head :-</v>
      </c>
      <c r="E4" s="161"/>
      <c r="F4" s="197" t="str">
        <f>'master sheet'!D10</f>
        <v>2202-02-109-01-00</v>
      </c>
      <c r="G4" s="197"/>
      <c r="H4" s="197"/>
      <c r="I4" s="54"/>
      <c r="J4" s="54"/>
      <c r="K4" s="54"/>
      <c r="L4" s="54"/>
      <c r="M4" s="54"/>
    </row>
    <row r="5" spans="1:13" ht="20.25" x14ac:dyDescent="0.2">
      <c r="A5" s="160" t="s">
        <v>82</v>
      </c>
      <c r="B5" s="157"/>
      <c r="C5" s="157"/>
      <c r="D5" s="157"/>
      <c r="E5" s="157"/>
      <c r="F5" s="157"/>
      <c r="G5" s="157"/>
      <c r="H5" s="157"/>
      <c r="I5" s="54"/>
      <c r="J5" s="54"/>
      <c r="K5" s="54"/>
      <c r="L5" s="54"/>
      <c r="M5" s="54"/>
    </row>
    <row r="6" spans="1:13" ht="101.25" x14ac:dyDescent="0.2">
      <c r="A6" s="56" t="s">
        <v>83</v>
      </c>
      <c r="B6" s="56" t="s">
        <v>84</v>
      </c>
      <c r="C6" s="56" t="s">
        <v>85</v>
      </c>
      <c r="D6" s="56" t="s">
        <v>243</v>
      </c>
      <c r="E6" s="56" t="s">
        <v>244</v>
      </c>
      <c r="F6" s="56" t="s">
        <v>245</v>
      </c>
      <c r="G6" s="56" t="s">
        <v>241</v>
      </c>
      <c r="H6" s="56" t="s">
        <v>242</v>
      </c>
      <c r="I6" s="57"/>
      <c r="J6" s="57"/>
      <c r="K6" s="57"/>
      <c r="L6" s="57"/>
      <c r="M6" s="57"/>
    </row>
    <row r="7" spans="1:13" ht="20.25" x14ac:dyDescent="0.2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  <c r="H7" s="56">
        <v>8</v>
      </c>
      <c r="I7" s="57"/>
      <c r="J7" s="57"/>
      <c r="K7" s="57"/>
      <c r="L7" s="57"/>
      <c r="M7" s="57"/>
    </row>
    <row r="8" spans="1:13" ht="45.75" customHeight="1" x14ac:dyDescent="0.2">
      <c r="A8" s="56">
        <v>1</v>
      </c>
      <c r="B8" s="58">
        <f>C4</f>
        <v>0</v>
      </c>
      <c r="C8" s="56">
        <f>A1</f>
        <v>0</v>
      </c>
      <c r="D8" s="59">
        <v>0</v>
      </c>
      <c r="E8" s="59">
        <v>2322463</v>
      </c>
      <c r="F8" s="59">
        <f>G8-E8</f>
        <v>4741289</v>
      </c>
      <c r="G8" s="59">
        <f>'9(GA2)'!J9</f>
        <v>7063752</v>
      </c>
      <c r="H8" s="59">
        <f>D8-G8</f>
        <v>-7063752</v>
      </c>
      <c r="I8" s="57"/>
      <c r="J8" s="57"/>
      <c r="K8" s="57"/>
      <c r="L8" s="57"/>
      <c r="M8" s="57"/>
    </row>
    <row r="9" spans="1:13" ht="12.75" customHeight="1" x14ac:dyDescent="0.2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pans="1:13" ht="12.75" customHeight="1" x14ac:dyDescent="0.2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pans="1:13" ht="12.75" customHeight="1" x14ac:dyDescent="0.2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ht="12.75" customHeight="1" x14ac:dyDescent="0.2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13" ht="12.75" customHeight="1" x14ac:dyDescent="0.2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ht="12.75" customHeight="1" x14ac:dyDescent="0.2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</row>
    <row r="15" spans="1:13" ht="12.75" customHeight="1" x14ac:dyDescent="0.2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</row>
    <row r="16" spans="1:13" ht="12.75" customHeight="1" x14ac:dyDescent="0.2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</row>
    <row r="17" spans="1:13" ht="12.75" customHeight="1" x14ac:dyDescent="0.2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</row>
    <row r="18" spans="1:13" ht="12.75" customHeight="1" x14ac:dyDescent="0.2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 ht="12.75" customHeight="1" x14ac:dyDescent="0.2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ht="12.75" customHeight="1" x14ac:dyDescent="0.2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</row>
    <row r="21" spans="1:13" ht="12.75" customHeight="1" x14ac:dyDescent="0.2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</row>
    <row r="22" spans="1:13" ht="12.75" customHeight="1" x14ac:dyDescent="0.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12.75" customHeight="1" x14ac:dyDescent="0.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</row>
    <row r="24" spans="1:13" ht="12.75" customHeight="1" x14ac:dyDescent="0.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</row>
    <row r="25" spans="1:13" ht="12.75" customHeight="1" x14ac:dyDescent="0.2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</row>
    <row r="26" spans="1:13" ht="12.75" customHeight="1" x14ac:dyDescent="0.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</row>
    <row r="27" spans="1:13" ht="12.75" customHeight="1" x14ac:dyDescent="0.2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  <row r="28" spans="1:13" ht="12.75" customHeight="1" x14ac:dyDescent="0.2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</row>
    <row r="29" spans="1:13" ht="12.75" customHeight="1" x14ac:dyDescent="0.2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</row>
    <row r="30" spans="1:13" ht="12.75" customHeight="1" x14ac:dyDescent="0.2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  <row r="31" spans="1:13" ht="12.75" customHeight="1" x14ac:dyDescent="0.2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</row>
    <row r="32" spans="1:13" ht="12.75" customHeight="1" x14ac:dyDescent="0.2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 ht="12.75" customHeight="1" x14ac:dyDescent="0.2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</row>
    <row r="34" spans="1:13" ht="12.75" customHeight="1" x14ac:dyDescent="0.2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</row>
    <row r="35" spans="1:13" ht="12.75" customHeight="1" x14ac:dyDescent="0.2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</row>
    <row r="36" spans="1:13" ht="12.75" customHeight="1" x14ac:dyDescent="0.2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</row>
    <row r="37" spans="1:13" ht="12.75" customHeight="1" x14ac:dyDescent="0.2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</row>
    <row r="38" spans="1:13" ht="12.75" customHeight="1" x14ac:dyDescent="0.2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</row>
    <row r="39" spans="1:13" ht="12.75" customHeight="1" x14ac:dyDescent="0.2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</row>
    <row r="40" spans="1:13" ht="12.75" customHeight="1" x14ac:dyDescent="0.2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</row>
    <row r="41" spans="1:13" ht="12.75" customHeight="1" x14ac:dyDescent="0.2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</row>
    <row r="42" spans="1:13" ht="12.75" customHeight="1" x14ac:dyDescent="0.2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</row>
    <row r="43" spans="1:13" ht="12.75" customHeight="1" x14ac:dyDescent="0.2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</row>
    <row r="44" spans="1:13" ht="12.75" customHeight="1" x14ac:dyDescent="0.2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</row>
    <row r="45" spans="1:13" ht="12.75" customHeight="1" x14ac:dyDescent="0.2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</row>
    <row r="46" spans="1:13" ht="12.75" customHeight="1" x14ac:dyDescent="0.2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</row>
    <row r="47" spans="1:13" ht="12.75" customHeight="1" x14ac:dyDescent="0.2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</row>
    <row r="48" spans="1:13" ht="12.75" customHeight="1" x14ac:dyDescent="0.2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</row>
    <row r="49" spans="1:13" ht="12.75" customHeight="1" x14ac:dyDescent="0.2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</row>
    <row r="50" spans="1:13" ht="12.75" customHeight="1" x14ac:dyDescent="0.2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</row>
    <row r="51" spans="1:13" ht="12.75" customHeight="1" x14ac:dyDescent="0.2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</row>
    <row r="52" spans="1:13" ht="12.75" customHeight="1" x14ac:dyDescent="0.2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</row>
    <row r="53" spans="1:13" ht="12.75" customHeight="1" x14ac:dyDescent="0.2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</row>
    <row r="54" spans="1:13" ht="12.75" customHeight="1" x14ac:dyDescent="0.2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</row>
    <row r="55" spans="1:13" ht="12.75" customHeight="1" x14ac:dyDescent="0.2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</row>
    <row r="56" spans="1:13" ht="12.75" customHeight="1" x14ac:dyDescent="0.2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</row>
    <row r="57" spans="1:13" ht="12.75" customHeight="1" x14ac:dyDescent="0.2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</row>
    <row r="58" spans="1:13" ht="12.75" customHeight="1" x14ac:dyDescent="0.2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</row>
    <row r="59" spans="1:13" ht="12.75" customHeight="1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</row>
    <row r="60" spans="1:13" ht="12.75" customHeight="1" x14ac:dyDescent="0.2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</row>
    <row r="61" spans="1:13" ht="12.75" customHeight="1" x14ac:dyDescent="0.2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</row>
    <row r="62" spans="1:13" ht="12.75" customHeight="1" x14ac:dyDescent="0.2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</row>
    <row r="63" spans="1:13" ht="12.75" customHeight="1" x14ac:dyDescent="0.2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</row>
    <row r="64" spans="1:13" ht="12.75" customHeight="1" x14ac:dyDescent="0.2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</row>
    <row r="65" spans="1:13" ht="12.75" customHeight="1" x14ac:dyDescent="0.2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</row>
    <row r="66" spans="1:13" ht="12.75" customHeight="1" x14ac:dyDescent="0.2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</row>
    <row r="67" spans="1:13" ht="12.75" customHeight="1" x14ac:dyDescent="0.2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</row>
    <row r="68" spans="1:13" ht="12.75" customHeight="1" x14ac:dyDescent="0.2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</row>
    <row r="69" spans="1:13" ht="12.75" customHeight="1" x14ac:dyDescent="0.2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</row>
    <row r="70" spans="1:13" ht="12.75" customHeight="1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</row>
    <row r="71" spans="1:13" ht="12.75" customHeight="1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</row>
    <row r="72" spans="1:13" ht="12.75" customHeight="1" x14ac:dyDescent="0.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</row>
    <row r="73" spans="1:13" ht="12.75" customHeight="1" x14ac:dyDescent="0.2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</row>
    <row r="74" spans="1:13" ht="12.75" customHeight="1" x14ac:dyDescent="0.2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</row>
    <row r="75" spans="1:13" ht="12.75" customHeight="1" x14ac:dyDescent="0.2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</row>
    <row r="76" spans="1:13" ht="12.75" customHeight="1" x14ac:dyDescent="0.2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</row>
    <row r="77" spans="1:13" ht="12.75" customHeight="1" x14ac:dyDescent="0.2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</row>
    <row r="78" spans="1:13" ht="12.75" customHeight="1" x14ac:dyDescent="0.2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</row>
    <row r="79" spans="1:13" ht="12.75" customHeight="1" x14ac:dyDescent="0.2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</row>
    <row r="80" spans="1:13" ht="12.75" customHeight="1" x14ac:dyDescent="0.2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</row>
    <row r="81" spans="1:13" ht="12.75" customHeight="1" x14ac:dyDescent="0.2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</row>
    <row r="82" spans="1:13" ht="12.75" customHeight="1" x14ac:dyDescent="0.2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</row>
    <row r="83" spans="1:13" ht="12.75" customHeight="1" x14ac:dyDescent="0.2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</row>
    <row r="84" spans="1:13" ht="12.75" customHeight="1" x14ac:dyDescent="0.2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</row>
    <row r="85" spans="1:13" ht="12.75" customHeight="1" x14ac:dyDescent="0.2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</row>
    <row r="86" spans="1:13" ht="12.75" customHeight="1" x14ac:dyDescent="0.2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</row>
    <row r="87" spans="1:13" ht="12.75" customHeight="1" x14ac:dyDescent="0.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</row>
    <row r="88" spans="1:13" ht="12.75" customHeight="1" x14ac:dyDescent="0.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</row>
    <row r="89" spans="1:13" ht="12.75" customHeight="1" x14ac:dyDescent="0.2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</row>
    <row r="90" spans="1:13" ht="12.75" customHeight="1" x14ac:dyDescent="0.2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</row>
    <row r="91" spans="1:13" ht="12.75" customHeight="1" x14ac:dyDescent="0.2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</row>
    <row r="92" spans="1:13" ht="12.75" customHeight="1" x14ac:dyDescent="0.2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</row>
    <row r="93" spans="1:13" ht="12.75" customHeight="1" x14ac:dyDescent="0.2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</row>
    <row r="94" spans="1:13" ht="12.75" customHeight="1" x14ac:dyDescent="0.2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</row>
    <row r="95" spans="1:13" ht="12.75" customHeight="1" x14ac:dyDescent="0.2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</row>
    <row r="96" spans="1:13" ht="12.75" customHeight="1" x14ac:dyDescent="0.2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</row>
    <row r="97" spans="1:13" ht="12.75" customHeight="1" x14ac:dyDescent="0.2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</row>
    <row r="98" spans="1:13" ht="12.75" customHeight="1" x14ac:dyDescent="0.2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</row>
    <row r="99" spans="1:13" ht="12.75" customHeight="1" x14ac:dyDescent="0.2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</row>
    <row r="100" spans="1:13" ht="12.75" customHeight="1" x14ac:dyDescent="0.2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</row>
    <row r="101" spans="1:13" ht="12.75" customHeight="1" x14ac:dyDescent="0.2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</row>
    <row r="102" spans="1:13" ht="12.75" customHeight="1" x14ac:dyDescent="0.2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</row>
    <row r="103" spans="1:13" ht="12.75" customHeight="1" x14ac:dyDescent="0.2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</row>
    <row r="104" spans="1:13" ht="12.75" customHeight="1" x14ac:dyDescent="0.2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</row>
    <row r="105" spans="1:13" ht="12.75" customHeight="1" x14ac:dyDescent="0.2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</row>
    <row r="106" spans="1:13" ht="12.75" customHeight="1" x14ac:dyDescent="0.2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</row>
    <row r="107" spans="1:13" ht="12.75" customHeight="1" x14ac:dyDescent="0.2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</row>
    <row r="108" spans="1:13" ht="12.75" customHeight="1" x14ac:dyDescent="0.2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</row>
    <row r="109" spans="1:13" ht="12.75" customHeight="1" x14ac:dyDescent="0.2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</row>
    <row r="110" spans="1:13" ht="12.75" customHeight="1" x14ac:dyDescent="0.2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</row>
    <row r="111" spans="1:13" ht="12.75" customHeight="1" x14ac:dyDescent="0.2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</row>
    <row r="112" spans="1:13" ht="12.75" customHeight="1" x14ac:dyDescent="0.2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</row>
    <row r="113" spans="1:13" ht="12.75" customHeight="1" x14ac:dyDescent="0.2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</row>
    <row r="114" spans="1:13" ht="12.75" customHeight="1" x14ac:dyDescent="0.2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</row>
    <row r="115" spans="1:13" ht="12.75" customHeight="1" x14ac:dyDescent="0.2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</row>
    <row r="116" spans="1:13" ht="12.75" customHeight="1" x14ac:dyDescent="0.2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</row>
    <row r="117" spans="1:13" ht="12.75" customHeight="1" x14ac:dyDescent="0.2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</row>
    <row r="118" spans="1:13" ht="12.75" customHeight="1" x14ac:dyDescent="0.2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</row>
    <row r="119" spans="1:13" ht="12.75" customHeight="1" x14ac:dyDescent="0.2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</row>
    <row r="120" spans="1:13" ht="12.75" customHeight="1" x14ac:dyDescent="0.2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</row>
    <row r="121" spans="1:13" ht="12.75" customHeight="1" x14ac:dyDescent="0.2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</row>
    <row r="122" spans="1:13" ht="12.75" customHeight="1" x14ac:dyDescent="0.2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</row>
    <row r="123" spans="1:13" ht="12.75" customHeight="1" x14ac:dyDescent="0.2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</row>
    <row r="124" spans="1:13" ht="12.75" customHeight="1" x14ac:dyDescent="0.2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</row>
    <row r="125" spans="1:13" ht="12.75" customHeight="1" x14ac:dyDescent="0.2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</row>
    <row r="126" spans="1:13" ht="12.75" customHeight="1" x14ac:dyDescent="0.2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</row>
    <row r="127" spans="1:13" ht="12.75" customHeight="1" x14ac:dyDescent="0.2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</row>
    <row r="128" spans="1:13" ht="12.75" customHeight="1" x14ac:dyDescent="0.2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</row>
    <row r="129" spans="1:13" ht="12.75" customHeight="1" x14ac:dyDescent="0.2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</row>
    <row r="130" spans="1:13" ht="12.75" customHeight="1" x14ac:dyDescent="0.2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</row>
    <row r="131" spans="1:13" ht="12.75" customHeight="1" x14ac:dyDescent="0.2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</row>
    <row r="132" spans="1:13" ht="12.75" customHeight="1" x14ac:dyDescent="0.2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</row>
    <row r="133" spans="1:13" ht="12.75" customHeight="1" x14ac:dyDescent="0.2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</row>
    <row r="134" spans="1:13" ht="12.75" customHeight="1" x14ac:dyDescent="0.2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</row>
    <row r="135" spans="1:13" ht="12.75" customHeight="1" x14ac:dyDescent="0.2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</row>
    <row r="136" spans="1:13" ht="12.75" customHeight="1" x14ac:dyDescent="0.2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</row>
    <row r="137" spans="1:13" ht="12.75" customHeight="1" x14ac:dyDescent="0.2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</row>
    <row r="138" spans="1:13" ht="12.75" customHeight="1" x14ac:dyDescent="0.2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</row>
    <row r="139" spans="1:13" ht="12.75" customHeight="1" x14ac:dyDescent="0.2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</row>
    <row r="140" spans="1:13" ht="12.75" customHeight="1" x14ac:dyDescent="0.2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</row>
    <row r="141" spans="1:13" ht="12.75" customHeight="1" x14ac:dyDescent="0.2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</row>
    <row r="142" spans="1:13" ht="12.75" customHeight="1" x14ac:dyDescent="0.2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</row>
    <row r="143" spans="1:13" ht="12.75" customHeight="1" x14ac:dyDescent="0.2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</row>
    <row r="144" spans="1:13" ht="12.75" customHeight="1" x14ac:dyDescent="0.2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</row>
    <row r="145" spans="1:13" ht="12.75" customHeight="1" x14ac:dyDescent="0.2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</row>
    <row r="146" spans="1:13" ht="12.75" customHeight="1" x14ac:dyDescent="0.2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</row>
    <row r="147" spans="1:13" ht="12.75" customHeight="1" x14ac:dyDescent="0.2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</row>
    <row r="148" spans="1:13" ht="12.75" customHeight="1" x14ac:dyDescent="0.2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</row>
    <row r="149" spans="1:13" ht="12.75" customHeight="1" x14ac:dyDescent="0.2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</row>
    <row r="150" spans="1:13" ht="12.75" customHeight="1" x14ac:dyDescent="0.2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</row>
    <row r="151" spans="1:13" ht="12.75" customHeight="1" x14ac:dyDescent="0.2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</row>
    <row r="152" spans="1:13" ht="12.75" customHeight="1" x14ac:dyDescent="0.2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</row>
    <row r="153" spans="1:13" ht="12.75" customHeight="1" x14ac:dyDescent="0.2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</row>
    <row r="154" spans="1:13" ht="12.75" customHeight="1" x14ac:dyDescent="0.2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</row>
    <row r="155" spans="1:13" ht="12.75" customHeight="1" x14ac:dyDescent="0.2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</row>
    <row r="156" spans="1:13" ht="12.75" customHeight="1" x14ac:dyDescent="0.2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</row>
    <row r="157" spans="1:13" ht="12.75" customHeight="1" x14ac:dyDescent="0.2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</row>
    <row r="158" spans="1:13" ht="12.75" customHeight="1" x14ac:dyDescent="0.2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</row>
    <row r="159" spans="1:13" ht="12.75" customHeight="1" x14ac:dyDescent="0.2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</row>
    <row r="160" spans="1:13" ht="12.75" customHeight="1" x14ac:dyDescent="0.2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</row>
    <row r="161" spans="1:13" ht="12.75" customHeight="1" x14ac:dyDescent="0.2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</row>
    <row r="162" spans="1:13" ht="12.75" customHeight="1" x14ac:dyDescent="0.2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</row>
    <row r="163" spans="1:13" ht="12.75" customHeight="1" x14ac:dyDescent="0.2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</row>
    <row r="164" spans="1:13" ht="12.75" customHeight="1" x14ac:dyDescent="0.2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</row>
    <row r="165" spans="1:13" ht="12.75" customHeight="1" x14ac:dyDescent="0.2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</row>
    <row r="166" spans="1:13" ht="12.75" customHeight="1" x14ac:dyDescent="0.2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</row>
    <row r="167" spans="1:13" ht="12.75" customHeight="1" x14ac:dyDescent="0.2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</row>
    <row r="168" spans="1:13" ht="12.75" customHeight="1" x14ac:dyDescent="0.2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</row>
    <row r="169" spans="1:13" ht="12.75" customHeight="1" x14ac:dyDescent="0.2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</row>
    <row r="170" spans="1:13" ht="12.75" customHeight="1" x14ac:dyDescent="0.2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</row>
    <row r="171" spans="1:13" ht="12.75" customHeight="1" x14ac:dyDescent="0.2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</row>
    <row r="172" spans="1:13" ht="12.75" customHeight="1" x14ac:dyDescent="0.2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</row>
    <row r="173" spans="1:13" ht="12.75" customHeight="1" x14ac:dyDescent="0.2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</row>
    <row r="174" spans="1:13" ht="12.75" customHeight="1" x14ac:dyDescent="0.2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</row>
    <row r="175" spans="1:13" ht="12.75" customHeight="1" x14ac:dyDescent="0.2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</row>
    <row r="176" spans="1:13" ht="12.75" customHeight="1" x14ac:dyDescent="0.2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</row>
    <row r="177" spans="1:13" ht="12.75" customHeight="1" x14ac:dyDescent="0.2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</row>
    <row r="178" spans="1:13" ht="12.75" customHeight="1" x14ac:dyDescent="0.2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</row>
    <row r="179" spans="1:13" ht="12.75" customHeight="1" x14ac:dyDescent="0.2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</row>
    <row r="180" spans="1:13" ht="12.75" customHeight="1" x14ac:dyDescent="0.2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</row>
    <row r="181" spans="1:13" ht="12.75" customHeight="1" x14ac:dyDescent="0.2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</row>
    <row r="182" spans="1:13" ht="12.75" customHeight="1" x14ac:dyDescent="0.2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</row>
    <row r="183" spans="1:13" ht="12.75" customHeight="1" x14ac:dyDescent="0.2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</row>
    <row r="184" spans="1:13" ht="12.75" customHeight="1" x14ac:dyDescent="0.2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</row>
    <row r="185" spans="1:13" ht="12.75" customHeight="1" x14ac:dyDescent="0.2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</row>
    <row r="186" spans="1:13" ht="12.75" customHeight="1" x14ac:dyDescent="0.2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</row>
    <row r="187" spans="1:13" ht="12.75" customHeight="1" x14ac:dyDescent="0.2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</row>
    <row r="188" spans="1:13" ht="12.75" customHeight="1" x14ac:dyDescent="0.2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</row>
    <row r="189" spans="1:13" ht="12.75" customHeight="1" x14ac:dyDescent="0.2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</row>
    <row r="190" spans="1:13" ht="12.75" customHeight="1" x14ac:dyDescent="0.2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</row>
    <row r="191" spans="1:13" ht="12.75" customHeight="1" x14ac:dyDescent="0.2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</row>
    <row r="192" spans="1:13" ht="12.75" customHeight="1" x14ac:dyDescent="0.2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</row>
    <row r="193" spans="1:13" ht="12.75" customHeight="1" x14ac:dyDescent="0.2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</row>
    <row r="194" spans="1:13" ht="12.75" customHeight="1" x14ac:dyDescent="0.2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</row>
    <row r="195" spans="1:13" ht="12.75" customHeight="1" x14ac:dyDescent="0.2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</row>
    <row r="196" spans="1:13" ht="12.75" customHeight="1" x14ac:dyDescent="0.2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</row>
    <row r="197" spans="1:13" ht="12.75" customHeight="1" x14ac:dyDescent="0.2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</row>
    <row r="198" spans="1:13" ht="12.75" customHeight="1" x14ac:dyDescent="0.2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</row>
    <row r="199" spans="1:13" ht="12.75" customHeight="1" x14ac:dyDescent="0.2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</row>
    <row r="200" spans="1:13" ht="12.75" customHeight="1" x14ac:dyDescent="0.2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</row>
    <row r="201" spans="1:13" ht="12.75" customHeight="1" x14ac:dyDescent="0.2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</row>
    <row r="202" spans="1:13" ht="12.75" customHeight="1" x14ac:dyDescent="0.2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</row>
    <row r="203" spans="1:13" ht="12.75" customHeight="1" x14ac:dyDescent="0.2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</row>
    <row r="204" spans="1:13" ht="12.75" customHeight="1" x14ac:dyDescent="0.2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</row>
    <row r="205" spans="1:13" ht="12.75" customHeight="1" x14ac:dyDescent="0.2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</row>
    <row r="206" spans="1:13" ht="12.75" customHeight="1" x14ac:dyDescent="0.2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</row>
    <row r="207" spans="1:13" ht="12.75" customHeight="1" x14ac:dyDescent="0.2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</row>
    <row r="208" spans="1:13" ht="12.75" customHeight="1" x14ac:dyDescent="0.2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</row>
    <row r="209" spans="1:13" ht="12.75" customHeight="1" x14ac:dyDescent="0.2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</row>
    <row r="210" spans="1:13" ht="12.75" customHeight="1" x14ac:dyDescent="0.2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</row>
    <row r="211" spans="1:13" ht="12.75" customHeight="1" x14ac:dyDescent="0.2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</row>
    <row r="212" spans="1:13" ht="12.75" customHeight="1" x14ac:dyDescent="0.2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</row>
    <row r="213" spans="1:13" ht="12.75" customHeight="1" x14ac:dyDescent="0.2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</row>
    <row r="214" spans="1:13" ht="12.75" customHeight="1" x14ac:dyDescent="0.2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</row>
    <row r="215" spans="1:13" ht="12.75" customHeight="1" x14ac:dyDescent="0.2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</row>
    <row r="216" spans="1:13" ht="12.75" customHeight="1" x14ac:dyDescent="0.2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</row>
    <row r="217" spans="1:13" ht="12.75" customHeight="1" x14ac:dyDescent="0.2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</row>
    <row r="218" spans="1:13" ht="12.75" customHeight="1" x14ac:dyDescent="0.2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</row>
    <row r="219" spans="1:13" ht="12.75" customHeight="1" x14ac:dyDescent="0.2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</row>
    <row r="220" spans="1:13" ht="12.75" customHeight="1" x14ac:dyDescent="0.2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</row>
  </sheetData>
  <mergeCells count="5">
    <mergeCell ref="A1:H1"/>
    <mergeCell ref="A3:H3"/>
    <mergeCell ref="A5:H5"/>
    <mergeCell ref="D4:E4"/>
    <mergeCell ref="F4:H4"/>
  </mergeCells>
  <conditionalFormatting sqref="D8:H8">
    <cfRule type="cellIs" dxfId="0" priority="1" operator="equal">
      <formula>0</formula>
    </cfRule>
  </conditionalFormatting>
  <pageMargins left="1.0236220472440944" right="0.74803149606299213" top="0.98425196850393704" bottom="0.98425196850393704" header="0" footer="0"/>
  <pageSetup orientation="landscape"/>
  <headerFooter>
    <oddFooter>&amp;LExcel Sheet Created by Sandeep Sharma, Principal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selection activeCell="F5" sqref="F5"/>
    </sheetView>
  </sheetViews>
  <sheetFormatPr defaultColWidth="14.42578125" defaultRowHeight="15" customHeight="1" x14ac:dyDescent="0.2"/>
  <cols>
    <col min="1" max="1" width="6.42578125" customWidth="1"/>
    <col min="2" max="2" width="15.7109375" customWidth="1"/>
    <col min="3" max="5" width="9.140625" customWidth="1"/>
    <col min="6" max="6" width="9.7109375" customWidth="1"/>
    <col min="7" max="9" width="9.140625" customWidth="1"/>
    <col min="10" max="10" width="10" customWidth="1"/>
    <col min="11" max="11" width="9.140625" customWidth="1"/>
    <col min="12" max="13" width="9" customWidth="1"/>
    <col min="14" max="14" width="8.28515625" customWidth="1"/>
  </cols>
  <sheetData>
    <row r="1" spans="1:14" ht="23.25" x14ac:dyDescent="0.2">
      <c r="A1" s="166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67" t="s">
        <v>86</v>
      </c>
      <c r="N1" s="144"/>
    </row>
    <row r="2" spans="1:14" ht="15.75" x14ac:dyDescent="0.2">
      <c r="A2" s="168" t="s">
        <v>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68" t="s">
        <v>3</v>
      </c>
      <c r="N2" s="144"/>
    </row>
    <row r="3" spans="1:14" ht="18.75" x14ac:dyDescent="0.2">
      <c r="A3" s="167" t="s">
        <v>249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ht="37.15" customHeight="1" x14ac:dyDescent="0.35">
      <c r="A4" s="164" t="s">
        <v>87</v>
      </c>
      <c r="B4" s="144"/>
      <c r="C4" s="144"/>
      <c r="D4" s="165">
        <f>'8A'!A1</f>
        <v>0</v>
      </c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5" spans="1:14" ht="37.9" customHeight="1" x14ac:dyDescent="0.25">
      <c r="A5" s="164" t="s">
        <v>88</v>
      </c>
      <c r="B5" s="144"/>
      <c r="C5" s="144"/>
      <c r="D5" s="62" t="str">
        <f>'8A'!A4</f>
        <v xml:space="preserve">Office Id :- </v>
      </c>
      <c r="E5" s="62"/>
      <c r="F5" s="62">
        <f>'master sheet'!D9</f>
        <v>0</v>
      </c>
      <c r="G5" s="62" t="str">
        <f>'8A'!D4</f>
        <v>Budget Head :-</v>
      </c>
      <c r="H5" s="62"/>
      <c r="I5" s="179" t="str">
        <f>'master sheet'!D10</f>
        <v>2202-02-109-01-00</v>
      </c>
      <c r="J5" s="179"/>
      <c r="K5" s="179"/>
      <c r="L5" s="179"/>
      <c r="M5" s="179"/>
      <c r="N5" s="179"/>
    </row>
    <row r="6" spans="1:14" ht="40.5" customHeight="1" x14ac:dyDescent="0.2">
      <c r="A6" s="163" t="s">
        <v>89</v>
      </c>
      <c r="B6" s="163" t="s">
        <v>90</v>
      </c>
      <c r="C6" s="162" t="s">
        <v>91</v>
      </c>
      <c r="D6" s="138"/>
      <c r="E6" s="139"/>
      <c r="F6" s="163" t="s">
        <v>248</v>
      </c>
      <c r="G6" s="162" t="s">
        <v>92</v>
      </c>
      <c r="H6" s="138"/>
      <c r="I6" s="139"/>
      <c r="J6" s="163" t="s">
        <v>252</v>
      </c>
      <c r="K6" s="163" t="s">
        <v>253</v>
      </c>
      <c r="L6" s="162" t="s">
        <v>93</v>
      </c>
      <c r="M6" s="138"/>
      <c r="N6" s="139"/>
    </row>
    <row r="7" spans="1:14" ht="40.5" customHeight="1" x14ac:dyDescent="0.2">
      <c r="A7" s="136"/>
      <c r="B7" s="136"/>
      <c r="C7" s="63" t="s">
        <v>94</v>
      </c>
      <c r="D7" s="63" t="s">
        <v>246</v>
      </c>
      <c r="E7" s="63" t="s">
        <v>247</v>
      </c>
      <c r="F7" s="136"/>
      <c r="G7" s="63" t="s">
        <v>250</v>
      </c>
      <c r="H7" s="63" t="s">
        <v>251</v>
      </c>
      <c r="I7" s="63" t="s">
        <v>95</v>
      </c>
      <c r="J7" s="136"/>
      <c r="K7" s="136"/>
      <c r="L7" s="63" t="s">
        <v>96</v>
      </c>
      <c r="M7" s="63" t="s">
        <v>97</v>
      </c>
      <c r="N7" s="63" t="s">
        <v>98</v>
      </c>
    </row>
    <row r="8" spans="1:14" ht="12.75" customHeight="1" x14ac:dyDescent="0.2">
      <c r="A8" s="64">
        <v>1</v>
      </c>
      <c r="B8" s="64">
        <v>2</v>
      </c>
      <c r="C8" s="64">
        <v>3</v>
      </c>
      <c r="D8" s="64">
        <v>4</v>
      </c>
      <c r="E8" s="64">
        <v>5</v>
      </c>
      <c r="F8" s="64">
        <v>6</v>
      </c>
      <c r="G8" s="64">
        <v>7</v>
      </c>
      <c r="H8" s="64">
        <v>8</v>
      </c>
      <c r="I8" s="64">
        <v>9</v>
      </c>
      <c r="J8" s="64">
        <v>10</v>
      </c>
      <c r="K8" s="64">
        <v>11</v>
      </c>
      <c r="L8" s="64">
        <v>12</v>
      </c>
      <c r="M8" s="64">
        <v>13</v>
      </c>
      <c r="N8" s="64">
        <v>14</v>
      </c>
    </row>
    <row r="9" spans="1:14" ht="20.25" customHeight="1" x14ac:dyDescent="0.2">
      <c r="A9" s="63">
        <v>1</v>
      </c>
      <c r="B9" s="63" t="s">
        <v>99</v>
      </c>
      <c r="C9" s="63"/>
      <c r="D9" s="63"/>
      <c r="E9" s="63"/>
      <c r="F9" s="63">
        <v>0</v>
      </c>
      <c r="G9" s="63">
        <v>4441979</v>
      </c>
      <c r="H9" s="63">
        <v>1828837</v>
      </c>
      <c r="I9" s="63">
        <f t="shared" ref="I9:I12" si="0">G9+H9</f>
        <v>6270816</v>
      </c>
      <c r="J9" s="63">
        <f>'8(GA1)'!R43</f>
        <v>7063752</v>
      </c>
      <c r="K9" s="63">
        <f>'8(GA1)'!M43</f>
        <v>7616952</v>
      </c>
      <c r="L9" s="63">
        <f t="shared" ref="L9:L12" si="1">F9-J9</f>
        <v>-7063752</v>
      </c>
      <c r="M9" s="63">
        <f t="shared" ref="M9:N9" si="2">I9-J9</f>
        <v>-792936</v>
      </c>
      <c r="N9" s="63">
        <f t="shared" si="2"/>
        <v>-553200</v>
      </c>
    </row>
    <row r="10" spans="1:14" ht="20.25" customHeight="1" x14ac:dyDescent="0.2">
      <c r="A10" s="63">
        <v>2</v>
      </c>
      <c r="B10" s="63" t="s">
        <v>100</v>
      </c>
      <c r="C10" s="63"/>
      <c r="D10" s="63"/>
      <c r="E10" s="63"/>
      <c r="F10" s="63">
        <v>0</v>
      </c>
      <c r="G10" s="63"/>
      <c r="H10" s="63"/>
      <c r="I10" s="63">
        <f t="shared" si="0"/>
        <v>0</v>
      </c>
      <c r="J10" s="63">
        <v>0</v>
      </c>
      <c r="K10" s="63">
        <v>0</v>
      </c>
      <c r="L10" s="63">
        <f t="shared" si="1"/>
        <v>0</v>
      </c>
      <c r="M10" s="63">
        <f t="shared" ref="M10:N10" si="3">I10-J10</f>
        <v>0</v>
      </c>
      <c r="N10" s="63">
        <f t="shared" si="3"/>
        <v>0</v>
      </c>
    </row>
    <row r="11" spans="1:14" ht="20.25" customHeight="1" x14ac:dyDescent="0.2">
      <c r="A11" s="63">
        <v>3</v>
      </c>
      <c r="B11" s="63" t="s">
        <v>101</v>
      </c>
      <c r="C11" s="63"/>
      <c r="D11" s="63"/>
      <c r="E11" s="63"/>
      <c r="F11" s="63">
        <v>0</v>
      </c>
      <c r="G11" s="63"/>
      <c r="H11" s="63"/>
      <c r="I11" s="63">
        <f t="shared" si="0"/>
        <v>0</v>
      </c>
      <c r="J11" s="63">
        <v>0</v>
      </c>
      <c r="K11" s="63">
        <v>0</v>
      </c>
      <c r="L11" s="63">
        <f t="shared" si="1"/>
        <v>0</v>
      </c>
      <c r="M11" s="63">
        <f t="shared" ref="M11:N11" si="4">I11-J11</f>
        <v>0</v>
      </c>
      <c r="N11" s="63">
        <f t="shared" si="4"/>
        <v>0</v>
      </c>
    </row>
    <row r="12" spans="1:14" ht="20.25" customHeight="1" x14ac:dyDescent="0.2">
      <c r="A12" s="63">
        <v>4</v>
      </c>
      <c r="B12" s="63" t="s">
        <v>102</v>
      </c>
      <c r="C12" s="63"/>
      <c r="D12" s="63"/>
      <c r="E12" s="63"/>
      <c r="F12" s="63">
        <v>0</v>
      </c>
      <c r="G12" s="63"/>
      <c r="H12" s="63"/>
      <c r="I12" s="63">
        <f t="shared" si="0"/>
        <v>0</v>
      </c>
      <c r="J12" s="63">
        <v>0</v>
      </c>
      <c r="K12" s="63">
        <v>0</v>
      </c>
      <c r="L12" s="63">
        <f t="shared" si="1"/>
        <v>0</v>
      </c>
      <c r="M12" s="63">
        <f t="shared" ref="M12:N12" si="5">I12-J12</f>
        <v>0</v>
      </c>
      <c r="N12" s="63">
        <f t="shared" si="5"/>
        <v>0</v>
      </c>
    </row>
    <row r="13" spans="1:14" ht="20.25" customHeight="1" x14ac:dyDescent="0.2">
      <c r="A13" s="63">
        <v>5</v>
      </c>
      <c r="B13" s="63" t="s">
        <v>103</v>
      </c>
      <c r="C13" s="63"/>
      <c r="D13" s="63"/>
      <c r="E13" s="63"/>
      <c r="F13" s="63">
        <v>0</v>
      </c>
      <c r="G13" s="63"/>
      <c r="H13" s="63"/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</row>
    <row r="14" spans="1:14" ht="20.25" customHeight="1" x14ac:dyDescent="0.2">
      <c r="A14" s="63">
        <v>6</v>
      </c>
      <c r="B14" s="63" t="s">
        <v>104</v>
      </c>
      <c r="C14" s="63"/>
      <c r="D14" s="63"/>
      <c r="E14" s="63"/>
      <c r="F14" s="63">
        <v>0</v>
      </c>
      <c r="G14" s="63"/>
      <c r="H14" s="63"/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</row>
    <row r="15" spans="1:14" ht="20.25" customHeight="1" x14ac:dyDescent="0.2">
      <c r="A15" s="63">
        <v>7</v>
      </c>
      <c r="B15" s="63" t="s">
        <v>105</v>
      </c>
      <c r="C15" s="63"/>
      <c r="D15" s="63"/>
      <c r="E15" s="63"/>
      <c r="F15" s="63">
        <v>0</v>
      </c>
      <c r="G15" s="63"/>
      <c r="H15" s="63"/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</row>
    <row r="16" spans="1:14" ht="20.25" customHeight="1" x14ac:dyDescent="0.2">
      <c r="A16" s="63">
        <v>8</v>
      </c>
      <c r="B16" s="63" t="s">
        <v>106</v>
      </c>
      <c r="C16" s="63"/>
      <c r="D16" s="63"/>
      <c r="E16" s="63"/>
      <c r="F16" s="63">
        <v>0</v>
      </c>
      <c r="G16" s="63"/>
      <c r="H16" s="63"/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</row>
    <row r="17" spans="1:14" ht="20.25" customHeight="1" x14ac:dyDescent="0.2">
      <c r="A17" s="63">
        <v>9</v>
      </c>
      <c r="B17" s="63" t="s">
        <v>107</v>
      </c>
      <c r="C17" s="63"/>
      <c r="D17" s="63"/>
      <c r="E17" s="63"/>
      <c r="F17" s="63">
        <v>0</v>
      </c>
      <c r="G17" s="63"/>
      <c r="H17" s="63"/>
      <c r="I17" s="63">
        <f t="shared" ref="I17:I19" si="6">G17+H17</f>
        <v>0</v>
      </c>
      <c r="J17" s="63">
        <v>0</v>
      </c>
      <c r="K17" s="63">
        <v>0</v>
      </c>
      <c r="L17" s="63">
        <f t="shared" ref="L17:L19" si="7">F17-J17</f>
        <v>0</v>
      </c>
      <c r="M17" s="63">
        <f t="shared" ref="M17:N17" si="8">I17-J17</f>
        <v>0</v>
      </c>
      <c r="N17" s="63">
        <f t="shared" si="8"/>
        <v>0</v>
      </c>
    </row>
    <row r="18" spans="1:14" ht="20.25" customHeight="1" x14ac:dyDescent="0.2">
      <c r="A18" s="63">
        <v>10</v>
      </c>
      <c r="B18" s="63" t="s">
        <v>108</v>
      </c>
      <c r="C18" s="63"/>
      <c r="D18" s="63"/>
      <c r="E18" s="63"/>
      <c r="F18" s="63">
        <v>0</v>
      </c>
      <c r="G18" s="63"/>
      <c r="H18" s="63"/>
      <c r="I18" s="63">
        <f t="shared" si="6"/>
        <v>0</v>
      </c>
      <c r="J18" s="63">
        <v>0</v>
      </c>
      <c r="K18" s="63">
        <v>0</v>
      </c>
      <c r="L18" s="63">
        <f t="shared" si="7"/>
        <v>0</v>
      </c>
      <c r="M18" s="63">
        <f t="shared" ref="M18:N18" si="9">I18-J18</f>
        <v>0</v>
      </c>
      <c r="N18" s="63">
        <f t="shared" si="9"/>
        <v>0</v>
      </c>
    </row>
    <row r="19" spans="1:14" ht="20.25" customHeight="1" x14ac:dyDescent="0.2">
      <c r="A19" s="63">
        <v>11</v>
      </c>
      <c r="B19" s="63" t="s">
        <v>109</v>
      </c>
      <c r="C19" s="63"/>
      <c r="D19" s="63"/>
      <c r="E19" s="63"/>
      <c r="F19" s="63">
        <v>0</v>
      </c>
      <c r="G19" s="63"/>
      <c r="H19" s="63"/>
      <c r="I19" s="63">
        <f t="shared" si="6"/>
        <v>0</v>
      </c>
      <c r="J19" s="63">
        <v>0</v>
      </c>
      <c r="K19" s="63">
        <v>0</v>
      </c>
      <c r="L19" s="63">
        <f t="shared" si="7"/>
        <v>0</v>
      </c>
      <c r="M19" s="63">
        <f t="shared" ref="M19:N19" si="10">I19-J19</f>
        <v>0</v>
      </c>
      <c r="N19" s="63">
        <f t="shared" si="10"/>
        <v>0</v>
      </c>
    </row>
    <row r="20" spans="1:14" ht="21.75" customHeight="1" x14ac:dyDescent="0.2">
      <c r="A20" s="65"/>
      <c r="B20" s="65" t="s">
        <v>43</v>
      </c>
      <c r="C20" s="65">
        <f t="shared" ref="C20:N20" si="11">SUM(C8:C19)-C8</f>
        <v>0</v>
      </c>
      <c r="D20" s="65">
        <f t="shared" si="11"/>
        <v>0</v>
      </c>
      <c r="E20" s="65">
        <f t="shared" si="11"/>
        <v>0</v>
      </c>
      <c r="F20" s="65">
        <f t="shared" si="11"/>
        <v>0</v>
      </c>
      <c r="G20" s="65">
        <f t="shared" si="11"/>
        <v>4441979</v>
      </c>
      <c r="H20" s="65">
        <f t="shared" si="11"/>
        <v>1828837</v>
      </c>
      <c r="I20" s="65">
        <f t="shared" si="11"/>
        <v>6270816</v>
      </c>
      <c r="J20" s="65">
        <f t="shared" si="11"/>
        <v>7063752</v>
      </c>
      <c r="K20" s="65">
        <f t="shared" si="11"/>
        <v>7616952</v>
      </c>
      <c r="L20" s="65">
        <f t="shared" si="11"/>
        <v>-7063752</v>
      </c>
      <c r="M20" s="65">
        <f t="shared" si="11"/>
        <v>-792936</v>
      </c>
      <c r="N20" s="65">
        <f t="shared" si="11"/>
        <v>-553200</v>
      </c>
    </row>
    <row r="21" spans="1:14" ht="12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2.7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ht="12.7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61"/>
      <c r="L24" s="7"/>
      <c r="M24" s="7"/>
      <c r="N24" s="7"/>
    </row>
    <row r="25" spans="1:14" ht="12.7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61"/>
      <c r="L25" s="7"/>
      <c r="M25" s="7"/>
      <c r="N25" s="7"/>
    </row>
    <row r="26" spans="1:14" ht="12.7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61"/>
      <c r="L26" s="7"/>
      <c r="M26" s="7"/>
      <c r="N26" s="7"/>
    </row>
    <row r="27" spans="1:14" ht="12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61"/>
      <c r="L27" s="7"/>
      <c r="M27" s="7"/>
      <c r="N27" s="7"/>
    </row>
    <row r="28" spans="1:14" ht="12.75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2.75" customHeigh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ht="12.7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ht="12.7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ht="12.75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ht="12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ht="12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ht="12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ht="12.7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ht="12.75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ht="12.75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ht="12.75" customHeigh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ht="12.75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ht="12.75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ht="12.75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ht="12.75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12.75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ht="12.75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ht="12.75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ht="12.75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ht="12.75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ht="12.75" customHeight="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ht="12.75" customHeigh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ht="12.75" customHeight="1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ht="12.75" customHeigh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  <row r="58" spans="1:14" ht="12.75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 ht="12.7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ht="12.75" customHeight="1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 ht="12.7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ht="12.75" customHeigh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12.75" customHeight="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4" ht="12.75" customHeight="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1:14" ht="12.75" customHeight="1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ht="12.75" customHeight="1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1:14" ht="12.75" customHeight="1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 ht="12.75" customHeight="1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ht="12.75" customHeight="1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1:14" ht="12.75" customHeight="1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1:14" ht="12.75" customHeight="1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1:14" ht="12.75" customHeight="1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4" ht="12.75" customHeight="1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4" ht="12.75" customHeight="1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1:14" ht="12.75" customHeight="1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4" ht="12.75" customHeight="1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4" ht="12.75" customHeight="1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4" ht="12.75" customHeight="1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1:14" ht="12.75" customHeight="1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14" ht="12.75" customHeight="1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4" ht="12.75" customHeight="1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1:14" ht="12.75" customHeight="1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 ht="12.75" customHeight="1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1:14" ht="12.75" customHeight="1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1:14" ht="12.75" customHeight="1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 ht="12.75" customHeight="1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1:14" ht="12.75" customHeight="1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1:14" ht="12.75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1:14" ht="12.75" customHeight="1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</row>
    <row r="90" spans="1:14" ht="12.75" customHeight="1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1:14" ht="12.75" customHeight="1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1:14" ht="12.75" customHeight="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1:14" ht="12.75" customHeight="1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</row>
    <row r="94" spans="1:14" ht="12.75" customHeight="1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1:14" ht="12.75" customHeight="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1:14" ht="12.75" customHeight="1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1:14" ht="12.75" customHeight="1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1:14" ht="12.75" customHeight="1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1:14" ht="12.75" customHeight="1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1:14" ht="12.75" customHeight="1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</sheetData>
  <mergeCells count="17">
    <mergeCell ref="I5:N5"/>
    <mergeCell ref="C6:E6"/>
    <mergeCell ref="F6:F7"/>
    <mergeCell ref="A4:C4"/>
    <mergeCell ref="D4:N4"/>
    <mergeCell ref="A1:L1"/>
    <mergeCell ref="M1:N1"/>
    <mergeCell ref="A2:L2"/>
    <mergeCell ref="M2:N2"/>
    <mergeCell ref="A3:N3"/>
    <mergeCell ref="G6:I6"/>
    <mergeCell ref="J6:J7"/>
    <mergeCell ref="K6:K7"/>
    <mergeCell ref="L6:N6"/>
    <mergeCell ref="A5:C5"/>
    <mergeCell ref="A6:A7"/>
    <mergeCell ref="B6:B7"/>
  </mergeCells>
  <pageMargins left="0.47244094488188981" right="0.23622047244094491" top="0.35433070866141736" bottom="0.35433070866141736" header="0" footer="0"/>
  <pageSetup orientation="landscape"/>
  <headerFooter>
    <oddFooter>&amp;LExcel Sheet Created by Sandeep Sharma, Principal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A4" workbookViewId="0">
      <selection activeCell="I12" sqref="I12"/>
    </sheetView>
  </sheetViews>
  <sheetFormatPr defaultColWidth="14.42578125" defaultRowHeight="15" customHeight="1" x14ac:dyDescent="0.2"/>
  <cols>
    <col min="1" max="1" width="5.140625" customWidth="1"/>
    <col min="2" max="2" width="17.140625" customWidth="1"/>
    <col min="3" max="5" width="9.140625" customWidth="1"/>
    <col min="6" max="6" width="10.28515625" customWidth="1"/>
    <col min="7" max="9" width="9.140625" customWidth="1"/>
    <col min="10" max="10" width="9.85546875" customWidth="1"/>
    <col min="11" max="11" width="9.140625" customWidth="1"/>
    <col min="12" max="14" width="10" customWidth="1"/>
  </cols>
  <sheetData>
    <row r="1" spans="1:14" ht="23.25" x14ac:dyDescent="0.2">
      <c r="A1" s="166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67" t="s">
        <v>110</v>
      </c>
      <c r="N1" s="144"/>
    </row>
    <row r="2" spans="1:14" ht="15.75" x14ac:dyDescent="0.2">
      <c r="A2" s="168" t="s">
        <v>111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68" t="s">
        <v>3</v>
      </c>
      <c r="N2" s="144"/>
    </row>
    <row r="3" spans="1:14" ht="18.75" x14ac:dyDescent="0.2">
      <c r="A3" s="167" t="s">
        <v>254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ht="23.25" x14ac:dyDescent="0.35">
      <c r="A4" s="169" t="s">
        <v>87</v>
      </c>
      <c r="B4" s="144"/>
      <c r="C4" s="144"/>
      <c r="D4" s="165">
        <f>'9(GA2)'!D4:N4</f>
        <v>0</v>
      </c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5" spans="1:14" ht="33" customHeight="1" x14ac:dyDescent="0.3">
      <c r="A5" s="169" t="s">
        <v>88</v>
      </c>
      <c r="B5" s="144"/>
      <c r="C5" s="144"/>
      <c r="D5" s="62" t="str">
        <f>'9(GA2)'!D5:N5</f>
        <v xml:space="preserve">Office Id :- </v>
      </c>
      <c r="E5" s="62"/>
      <c r="F5" s="62">
        <f>'master sheet'!D9</f>
        <v>0</v>
      </c>
      <c r="G5" s="62" t="str">
        <f>'9(GA2)'!G5</f>
        <v>Budget Head :-</v>
      </c>
      <c r="H5" s="62"/>
      <c r="I5" s="179" t="str">
        <f>'master sheet'!D10</f>
        <v>2202-02-109-01-00</v>
      </c>
      <c r="J5" s="179"/>
      <c r="K5" s="179"/>
      <c r="L5" s="179"/>
      <c r="M5" s="179"/>
      <c r="N5" s="179"/>
    </row>
    <row r="6" spans="1:14" ht="26.25" customHeight="1" x14ac:dyDescent="0.2">
      <c r="A6" s="163" t="s">
        <v>112</v>
      </c>
      <c r="B6" s="163" t="s">
        <v>90</v>
      </c>
      <c r="C6" s="162" t="s">
        <v>113</v>
      </c>
      <c r="D6" s="138"/>
      <c r="E6" s="139"/>
      <c r="F6" s="163" t="s">
        <v>248</v>
      </c>
      <c r="G6" s="162" t="s">
        <v>114</v>
      </c>
      <c r="H6" s="138"/>
      <c r="I6" s="139"/>
      <c r="J6" s="163" t="s">
        <v>252</v>
      </c>
      <c r="K6" s="163" t="s">
        <v>253</v>
      </c>
      <c r="L6" s="162" t="s">
        <v>115</v>
      </c>
      <c r="M6" s="138"/>
      <c r="N6" s="139"/>
    </row>
    <row r="7" spans="1:14" ht="39.6" customHeight="1" x14ac:dyDescent="0.2">
      <c r="A7" s="136"/>
      <c r="B7" s="136"/>
      <c r="C7" s="63" t="s">
        <v>94</v>
      </c>
      <c r="D7" s="63" t="s">
        <v>246</v>
      </c>
      <c r="E7" s="63" t="s">
        <v>247</v>
      </c>
      <c r="F7" s="136"/>
      <c r="G7" s="63" t="s">
        <v>250</v>
      </c>
      <c r="H7" s="63" t="s">
        <v>251</v>
      </c>
      <c r="I7" s="63" t="s">
        <v>95</v>
      </c>
      <c r="J7" s="136"/>
      <c r="K7" s="136"/>
      <c r="L7" s="63" t="s">
        <v>96</v>
      </c>
      <c r="M7" s="63" t="s">
        <v>97</v>
      </c>
      <c r="N7" s="63" t="s">
        <v>98</v>
      </c>
    </row>
    <row r="8" spans="1:14" ht="26.45" customHeight="1" x14ac:dyDescent="0.2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8">
        <v>13</v>
      </c>
      <c r="N8" s="8">
        <v>14</v>
      </c>
    </row>
    <row r="9" spans="1:14" ht="33.75" customHeight="1" x14ac:dyDescent="0.2">
      <c r="A9" s="63">
        <v>1</v>
      </c>
      <c r="B9" s="67" t="s">
        <v>116</v>
      </c>
      <c r="C9" s="63"/>
      <c r="D9" s="63"/>
      <c r="E9" s="63"/>
      <c r="F9" s="63"/>
      <c r="G9" s="63"/>
      <c r="H9" s="63"/>
      <c r="I9" s="63">
        <f t="shared" ref="I9:I15" si="0">G9+H9</f>
        <v>0</v>
      </c>
      <c r="J9" s="63">
        <v>0</v>
      </c>
      <c r="K9" s="63">
        <v>0</v>
      </c>
      <c r="L9" s="63">
        <f t="shared" ref="L9:L15" si="1">F9-J9</f>
        <v>0</v>
      </c>
      <c r="M9" s="63">
        <f t="shared" ref="M9:N9" si="2">I9-J9</f>
        <v>0</v>
      </c>
      <c r="N9" s="63">
        <f t="shared" si="2"/>
        <v>0</v>
      </c>
    </row>
    <row r="10" spans="1:14" ht="33.75" customHeight="1" x14ac:dyDescent="0.2">
      <c r="A10" s="63">
        <v>2</v>
      </c>
      <c r="B10" s="68" t="s">
        <v>117</v>
      </c>
      <c r="C10" s="63">
        <v>300</v>
      </c>
      <c r="D10" s="63">
        <v>350</v>
      </c>
      <c r="E10" s="63">
        <v>360</v>
      </c>
      <c r="F10" s="63">
        <v>250</v>
      </c>
      <c r="G10" s="63">
        <v>0</v>
      </c>
      <c r="H10" s="63">
        <v>250</v>
      </c>
      <c r="I10" s="63">
        <v>250</v>
      </c>
      <c r="J10" s="63">
        <f t="shared" ref="J10:J15" si="3">F10</f>
        <v>250</v>
      </c>
      <c r="K10" s="63">
        <v>0</v>
      </c>
      <c r="L10" s="63">
        <f t="shared" si="1"/>
        <v>0</v>
      </c>
      <c r="M10" s="63">
        <f t="shared" ref="M10:N10" si="4">I10-J10</f>
        <v>0</v>
      </c>
      <c r="N10" s="63">
        <f t="shared" si="4"/>
        <v>250</v>
      </c>
    </row>
    <row r="11" spans="1:14" ht="33.75" customHeight="1" x14ac:dyDescent="0.2">
      <c r="A11" s="63">
        <v>3</v>
      </c>
      <c r="B11" s="68" t="s">
        <v>118</v>
      </c>
      <c r="C11" s="63">
        <v>100</v>
      </c>
      <c r="D11" s="63">
        <v>290</v>
      </c>
      <c r="E11" s="63">
        <v>300</v>
      </c>
      <c r="F11" s="63">
        <v>300</v>
      </c>
      <c r="G11" s="63"/>
      <c r="H11" s="63">
        <v>300</v>
      </c>
      <c r="I11" s="63">
        <f t="shared" si="0"/>
        <v>300</v>
      </c>
      <c r="J11" s="63">
        <f t="shared" si="3"/>
        <v>300</v>
      </c>
      <c r="K11" s="63">
        <v>0</v>
      </c>
      <c r="L11" s="63">
        <f t="shared" si="1"/>
        <v>0</v>
      </c>
      <c r="M11" s="63">
        <f t="shared" ref="M11:N11" si="5">I11-J11</f>
        <v>0</v>
      </c>
      <c r="N11" s="63">
        <f t="shared" si="5"/>
        <v>300</v>
      </c>
    </row>
    <row r="12" spans="1:14" ht="33.75" customHeight="1" x14ac:dyDescent="0.2">
      <c r="A12" s="63">
        <v>4</v>
      </c>
      <c r="B12" s="69" t="s">
        <v>119</v>
      </c>
      <c r="C12" s="63"/>
      <c r="D12" s="63"/>
      <c r="E12" s="63"/>
      <c r="F12" s="63"/>
      <c r="G12" s="63"/>
      <c r="H12" s="63"/>
      <c r="I12" s="63">
        <f t="shared" si="0"/>
        <v>0</v>
      </c>
      <c r="J12" s="63">
        <f t="shared" si="3"/>
        <v>0</v>
      </c>
      <c r="K12" s="63">
        <v>0</v>
      </c>
      <c r="L12" s="63">
        <f t="shared" si="1"/>
        <v>0</v>
      </c>
      <c r="M12" s="63">
        <f t="shared" ref="M12:N12" si="6">I12-J12</f>
        <v>0</v>
      </c>
      <c r="N12" s="63">
        <f t="shared" si="6"/>
        <v>0</v>
      </c>
    </row>
    <row r="13" spans="1:14" ht="33.75" customHeight="1" x14ac:dyDescent="0.2">
      <c r="A13" s="63">
        <v>5</v>
      </c>
      <c r="B13" s="69" t="s">
        <v>120</v>
      </c>
      <c r="C13" s="63"/>
      <c r="D13" s="63"/>
      <c r="E13" s="63"/>
      <c r="F13" s="63"/>
      <c r="G13" s="63"/>
      <c r="H13" s="63"/>
      <c r="I13" s="63">
        <f t="shared" si="0"/>
        <v>0</v>
      </c>
      <c r="J13" s="63">
        <f t="shared" si="3"/>
        <v>0</v>
      </c>
      <c r="K13" s="63">
        <v>0</v>
      </c>
      <c r="L13" s="63">
        <f t="shared" si="1"/>
        <v>0</v>
      </c>
      <c r="M13" s="63">
        <f t="shared" ref="M13:N13" si="7">I13-J13</f>
        <v>0</v>
      </c>
      <c r="N13" s="63">
        <f t="shared" si="7"/>
        <v>0</v>
      </c>
    </row>
    <row r="14" spans="1:14" ht="33.75" customHeight="1" x14ac:dyDescent="0.2">
      <c r="A14" s="63">
        <v>6</v>
      </c>
      <c r="B14" s="69" t="s">
        <v>121</v>
      </c>
      <c r="C14" s="63">
        <v>850</v>
      </c>
      <c r="D14" s="63">
        <v>875</v>
      </c>
      <c r="E14" s="63">
        <v>1085</v>
      </c>
      <c r="F14" s="63">
        <v>1115</v>
      </c>
      <c r="G14" s="63"/>
      <c r="H14" s="63">
        <v>1115</v>
      </c>
      <c r="I14" s="63">
        <f t="shared" si="0"/>
        <v>1115</v>
      </c>
      <c r="J14" s="63">
        <f t="shared" si="3"/>
        <v>1115</v>
      </c>
      <c r="K14" s="63">
        <v>0</v>
      </c>
      <c r="L14" s="63">
        <f t="shared" si="1"/>
        <v>0</v>
      </c>
      <c r="M14" s="63">
        <f t="shared" ref="M14:N14" si="8">I14-J14</f>
        <v>0</v>
      </c>
      <c r="N14" s="63">
        <f t="shared" si="8"/>
        <v>1115</v>
      </c>
    </row>
    <row r="15" spans="1:14" ht="33.75" customHeight="1" x14ac:dyDescent="0.2">
      <c r="A15" s="63">
        <v>7</v>
      </c>
      <c r="B15" s="69" t="s">
        <v>122</v>
      </c>
      <c r="C15" s="63"/>
      <c r="D15" s="63"/>
      <c r="E15" s="63"/>
      <c r="F15" s="63"/>
      <c r="G15" s="63"/>
      <c r="H15" s="63"/>
      <c r="I15" s="63">
        <f t="shared" si="0"/>
        <v>0</v>
      </c>
      <c r="J15" s="63">
        <f t="shared" si="3"/>
        <v>0</v>
      </c>
      <c r="K15" s="63">
        <v>0</v>
      </c>
      <c r="L15" s="63">
        <f t="shared" si="1"/>
        <v>0</v>
      </c>
      <c r="M15" s="63">
        <f t="shared" ref="M15:N15" si="9">I15-J15</f>
        <v>0</v>
      </c>
      <c r="N15" s="63">
        <f t="shared" si="9"/>
        <v>0</v>
      </c>
    </row>
    <row r="16" spans="1:14" ht="30" customHeight="1" x14ac:dyDescent="0.2">
      <c r="A16" s="63"/>
      <c r="B16" s="63" t="s">
        <v>43</v>
      </c>
      <c r="C16" s="63">
        <f t="shared" ref="C16:N16" si="10">SUM(C9:C15)</f>
        <v>1250</v>
      </c>
      <c r="D16" s="63">
        <f t="shared" si="10"/>
        <v>1515</v>
      </c>
      <c r="E16" s="63">
        <f t="shared" si="10"/>
        <v>1745</v>
      </c>
      <c r="F16" s="63">
        <f t="shared" si="10"/>
        <v>1665</v>
      </c>
      <c r="G16" s="63">
        <f t="shared" si="10"/>
        <v>0</v>
      </c>
      <c r="H16" s="63">
        <f t="shared" si="10"/>
        <v>1665</v>
      </c>
      <c r="I16" s="63">
        <f t="shared" si="10"/>
        <v>1665</v>
      </c>
      <c r="J16" s="63">
        <f t="shared" si="10"/>
        <v>1665</v>
      </c>
      <c r="K16" s="63">
        <f t="shared" si="10"/>
        <v>0</v>
      </c>
      <c r="L16" s="63">
        <f t="shared" si="10"/>
        <v>0</v>
      </c>
      <c r="M16" s="63">
        <f t="shared" si="10"/>
        <v>0</v>
      </c>
      <c r="N16" s="63">
        <f t="shared" si="10"/>
        <v>1665</v>
      </c>
    </row>
    <row r="17" spans="1:14" ht="12.75" customHeight="1" x14ac:dyDescent="0.2">
      <c r="A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2.75" customHeight="1" x14ac:dyDescent="0.2">
      <c r="A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2.75" customHeight="1" x14ac:dyDescent="0.2">
      <c r="A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2.75" customHeight="1" x14ac:dyDescent="0.2">
      <c r="A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2.75" customHeight="1" x14ac:dyDescent="0.25">
      <c r="A21" s="7"/>
      <c r="C21" s="7"/>
      <c r="D21" s="7"/>
      <c r="E21" s="7"/>
      <c r="F21" s="7"/>
      <c r="G21" s="7"/>
      <c r="H21" s="7"/>
      <c r="I21" s="7"/>
      <c r="J21" s="7"/>
      <c r="K21" s="7"/>
      <c r="L21" s="61"/>
      <c r="M21" s="7"/>
      <c r="N21" s="7"/>
    </row>
    <row r="22" spans="1:14" ht="12.75" customHeight="1" x14ac:dyDescent="0.25">
      <c r="A22" s="7"/>
      <c r="C22" s="7"/>
      <c r="D22" s="7"/>
      <c r="E22" s="7"/>
      <c r="F22" s="7"/>
      <c r="G22" s="7"/>
      <c r="H22" s="7"/>
      <c r="I22" s="7"/>
      <c r="J22" s="7"/>
      <c r="K22" s="7"/>
      <c r="L22" s="61"/>
      <c r="M22" s="7"/>
      <c r="N22" s="7"/>
    </row>
    <row r="23" spans="1:14" ht="12.75" customHeight="1" x14ac:dyDescent="0.25">
      <c r="A23" s="7"/>
      <c r="C23" s="7"/>
      <c r="D23" s="7"/>
      <c r="E23" s="7"/>
      <c r="F23" s="7"/>
      <c r="G23" s="7"/>
      <c r="H23" s="7"/>
      <c r="I23" s="7"/>
      <c r="J23" s="7"/>
      <c r="K23" s="7"/>
      <c r="L23" s="61"/>
      <c r="M23" s="7"/>
      <c r="N23" s="7"/>
    </row>
    <row r="24" spans="1:14" ht="12.75" customHeight="1" x14ac:dyDescent="0.25">
      <c r="A24" s="7"/>
      <c r="C24" s="7"/>
      <c r="D24" s="7"/>
      <c r="E24" s="7"/>
      <c r="F24" s="7"/>
      <c r="G24" s="7"/>
      <c r="H24" s="7"/>
      <c r="I24" s="7"/>
      <c r="J24" s="7"/>
      <c r="K24" s="7"/>
      <c r="L24" s="61"/>
      <c r="M24" s="7"/>
      <c r="N24" s="7"/>
    </row>
    <row r="25" spans="1:14" ht="12.75" customHeight="1" x14ac:dyDescent="0.2">
      <c r="A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t="12.75" customHeight="1" x14ac:dyDescent="0.2">
      <c r="A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ht="12.75" customHeight="1" x14ac:dyDescent="0.2">
      <c r="A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ht="12.75" customHeight="1" x14ac:dyDescent="0.2">
      <c r="A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2.75" customHeight="1" x14ac:dyDescent="0.2">
      <c r="A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ht="12.75" customHeight="1" x14ac:dyDescent="0.2">
      <c r="A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ht="12.75" customHeight="1" x14ac:dyDescent="0.2">
      <c r="A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ht="12.75" customHeight="1" x14ac:dyDescent="0.2">
      <c r="A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ht="12.75" customHeight="1" x14ac:dyDescent="0.2">
      <c r="A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ht="12.75" customHeight="1" x14ac:dyDescent="0.2">
      <c r="A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ht="12.75" customHeight="1" x14ac:dyDescent="0.2">
      <c r="A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ht="12.75" customHeight="1" x14ac:dyDescent="0.2">
      <c r="A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ht="12.75" customHeight="1" x14ac:dyDescent="0.2">
      <c r="A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ht="12.75" customHeight="1" x14ac:dyDescent="0.2">
      <c r="A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ht="12.75" customHeight="1" x14ac:dyDescent="0.2">
      <c r="A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ht="12.75" customHeight="1" x14ac:dyDescent="0.2">
      <c r="A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ht="12.75" customHeight="1" x14ac:dyDescent="0.2">
      <c r="A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ht="12.75" customHeight="1" x14ac:dyDescent="0.2">
      <c r="A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ht="12.75" customHeight="1" x14ac:dyDescent="0.2">
      <c r="A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ht="12.75" customHeight="1" x14ac:dyDescent="0.2">
      <c r="A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ht="12.75" customHeight="1" x14ac:dyDescent="0.2">
      <c r="A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ht="12.75" customHeight="1" x14ac:dyDescent="0.2">
      <c r="A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ht="12.75" customHeight="1" x14ac:dyDescent="0.2">
      <c r="A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ht="12.75" customHeight="1" x14ac:dyDescent="0.2">
      <c r="A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12.75" customHeight="1" x14ac:dyDescent="0.2">
      <c r="A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ht="12.75" customHeight="1" x14ac:dyDescent="0.2">
      <c r="A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ht="12.75" customHeight="1" x14ac:dyDescent="0.2">
      <c r="A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ht="12.75" customHeight="1" x14ac:dyDescent="0.2">
      <c r="A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ht="12.75" customHeight="1" x14ac:dyDescent="0.2">
      <c r="A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ht="12.75" customHeight="1" x14ac:dyDescent="0.2">
      <c r="A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ht="12.75" customHeight="1" x14ac:dyDescent="0.2">
      <c r="A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ht="12.75" customHeight="1" x14ac:dyDescent="0.2">
      <c r="A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ht="12.75" customHeight="1" x14ac:dyDescent="0.2">
      <c r="A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  <row r="58" spans="1:14" ht="12.75" customHeight="1" x14ac:dyDescent="0.2">
      <c r="A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 ht="12.75" customHeight="1" x14ac:dyDescent="0.2">
      <c r="A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ht="12.75" customHeight="1" x14ac:dyDescent="0.2">
      <c r="A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 ht="12.75" customHeight="1" x14ac:dyDescent="0.2">
      <c r="A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ht="12.75" customHeight="1" x14ac:dyDescent="0.2">
      <c r="A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12.75" customHeight="1" x14ac:dyDescent="0.2">
      <c r="A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4" ht="12.75" customHeight="1" x14ac:dyDescent="0.2">
      <c r="A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1:14" ht="12.75" customHeight="1" x14ac:dyDescent="0.2">
      <c r="A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ht="12.75" customHeight="1" x14ac:dyDescent="0.2">
      <c r="A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1:14" ht="12.75" customHeight="1" x14ac:dyDescent="0.2">
      <c r="A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 ht="12.75" customHeight="1" x14ac:dyDescent="0.2">
      <c r="A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 ht="12.75" customHeight="1" x14ac:dyDescent="0.2">
      <c r="A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1:14" ht="12.75" customHeight="1" x14ac:dyDescent="0.2">
      <c r="A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1:14" ht="12.75" customHeight="1" x14ac:dyDescent="0.2">
      <c r="A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1:14" ht="12.75" customHeight="1" x14ac:dyDescent="0.2">
      <c r="A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4" ht="12.75" customHeight="1" x14ac:dyDescent="0.2">
      <c r="A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4" ht="12.75" customHeight="1" x14ac:dyDescent="0.2">
      <c r="A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1:14" ht="12.75" customHeight="1" x14ac:dyDescent="0.2">
      <c r="A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4" ht="12.75" customHeight="1" x14ac:dyDescent="0.2">
      <c r="A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4" ht="12.75" customHeight="1" x14ac:dyDescent="0.2">
      <c r="A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4" ht="12.75" customHeight="1" x14ac:dyDescent="0.2">
      <c r="A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1:14" ht="12.75" customHeight="1" x14ac:dyDescent="0.2">
      <c r="A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14" ht="12.75" customHeight="1" x14ac:dyDescent="0.2">
      <c r="A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4" ht="12.75" customHeight="1" x14ac:dyDescent="0.2">
      <c r="A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1:14" ht="12.75" customHeight="1" x14ac:dyDescent="0.2">
      <c r="A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 ht="12.75" customHeight="1" x14ac:dyDescent="0.2">
      <c r="A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1:14" ht="12.75" customHeight="1" x14ac:dyDescent="0.2">
      <c r="A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1:14" ht="12.75" customHeight="1" x14ac:dyDescent="0.2">
      <c r="A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 ht="12.75" customHeight="1" x14ac:dyDescent="0.2">
      <c r="A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1:14" ht="12.75" customHeight="1" x14ac:dyDescent="0.2">
      <c r="A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1:14" ht="12.75" customHeight="1" x14ac:dyDescent="0.2">
      <c r="A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1:14" ht="12.75" customHeight="1" x14ac:dyDescent="0.2">
      <c r="A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</row>
    <row r="90" spans="1:14" ht="12.75" customHeight="1" x14ac:dyDescent="0.2">
      <c r="A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1:14" ht="12.75" customHeight="1" x14ac:dyDescent="0.2">
      <c r="A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1:14" ht="12.75" customHeight="1" x14ac:dyDescent="0.2">
      <c r="A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1:14" ht="12.75" customHeight="1" x14ac:dyDescent="0.2">
      <c r="A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</row>
    <row r="94" spans="1:14" ht="12.75" customHeight="1" x14ac:dyDescent="0.2">
      <c r="A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1:14" ht="12.75" customHeight="1" x14ac:dyDescent="0.2">
      <c r="A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1:14" ht="12.75" customHeight="1" x14ac:dyDescent="0.2">
      <c r="A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1:14" ht="12.75" customHeight="1" x14ac:dyDescent="0.2">
      <c r="A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1:14" ht="12.75" customHeight="1" x14ac:dyDescent="0.2">
      <c r="A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1:14" ht="12.75" customHeight="1" x14ac:dyDescent="0.2">
      <c r="A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1:14" ht="12.75" customHeight="1" x14ac:dyDescent="0.2">
      <c r="A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</sheetData>
  <mergeCells count="17">
    <mergeCell ref="I5:N5"/>
    <mergeCell ref="C6:E6"/>
    <mergeCell ref="F6:F7"/>
    <mergeCell ref="A4:C4"/>
    <mergeCell ref="D4:N4"/>
    <mergeCell ref="A1:L1"/>
    <mergeCell ref="M1:N1"/>
    <mergeCell ref="A2:L2"/>
    <mergeCell ref="M2:N2"/>
    <mergeCell ref="A3:N3"/>
    <mergeCell ref="G6:I6"/>
    <mergeCell ref="J6:J7"/>
    <mergeCell ref="K6:K7"/>
    <mergeCell ref="L6:N6"/>
    <mergeCell ref="A5:C5"/>
    <mergeCell ref="A6:A7"/>
    <mergeCell ref="B6:B7"/>
  </mergeCells>
  <pageMargins left="0.31496062992125984" right="0.15748031496062992" top="0.6692913385826772" bottom="0.98425196850393704" header="0" footer="0"/>
  <pageSetup orientation="landscape"/>
  <headerFooter>
    <oddFooter>&amp;LExcel Sheet Created by Sandeep Sharma, Principal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L7" sqref="L7"/>
    </sheetView>
  </sheetViews>
  <sheetFormatPr defaultColWidth="14.42578125" defaultRowHeight="15" customHeight="1" x14ac:dyDescent="0.2"/>
  <cols>
    <col min="1" max="1" width="8.7109375" customWidth="1"/>
    <col min="2" max="2" width="14.42578125" customWidth="1"/>
    <col min="3" max="3" width="14" customWidth="1"/>
    <col min="4" max="4" width="18.7109375" customWidth="1"/>
    <col min="5" max="5" width="12.85546875" customWidth="1"/>
    <col min="6" max="6" width="13.85546875" customWidth="1"/>
    <col min="7" max="9" width="16.28515625" customWidth="1"/>
    <col min="10" max="11" width="8.7109375" customWidth="1"/>
  </cols>
  <sheetData>
    <row r="1" spans="1:11" ht="26.25" x14ac:dyDescent="0.2">
      <c r="A1" s="172">
        <f>'10(GA3)'!D4</f>
        <v>0</v>
      </c>
      <c r="B1" s="144"/>
      <c r="C1" s="144"/>
      <c r="D1" s="144"/>
      <c r="E1" s="144"/>
      <c r="F1" s="144"/>
      <c r="G1" s="144"/>
      <c r="H1" s="144"/>
      <c r="I1" s="144"/>
    </row>
    <row r="2" spans="1:11" ht="16.5" x14ac:dyDescent="0.25">
      <c r="B2" s="1"/>
      <c r="C2" s="1"/>
    </row>
    <row r="3" spans="1:11" ht="19.5" x14ac:dyDescent="0.3">
      <c r="A3" s="173" t="s">
        <v>123</v>
      </c>
      <c r="B3" s="144"/>
      <c r="C3" s="144"/>
      <c r="D3" s="144"/>
      <c r="E3" s="144"/>
      <c r="F3" s="144"/>
      <c r="G3" s="144"/>
      <c r="H3" s="144"/>
      <c r="I3" s="144"/>
    </row>
    <row r="4" spans="1:11" x14ac:dyDescent="0.2">
      <c r="A4" s="24" t="str">
        <f>'10(GA3)'!D5</f>
        <v xml:space="preserve">Office Id :- </v>
      </c>
      <c r="B4" s="24"/>
      <c r="C4" s="24">
        <f>'master sheet'!D9</f>
        <v>0</v>
      </c>
      <c r="D4" s="24"/>
      <c r="E4" s="199" t="str">
        <f>'10(GA3)'!G5</f>
        <v>Budget Head :-</v>
      </c>
      <c r="F4" s="199"/>
      <c r="G4" s="198" t="str">
        <f>'master sheet'!D10</f>
        <v>2202-02-109-01-00</v>
      </c>
      <c r="H4" s="198"/>
      <c r="I4" s="198"/>
    </row>
    <row r="5" spans="1:11" ht="19.5" x14ac:dyDescent="0.3">
      <c r="A5" s="174" t="s">
        <v>124</v>
      </c>
      <c r="B5" s="157"/>
      <c r="C5" s="157"/>
      <c r="D5" s="157"/>
      <c r="E5" s="157"/>
      <c r="F5" s="157"/>
      <c r="G5" s="157"/>
      <c r="H5" s="157"/>
      <c r="I5" s="157"/>
    </row>
    <row r="6" spans="1:11" ht="39" customHeight="1" x14ac:dyDescent="0.2">
      <c r="A6" s="135" t="s">
        <v>49</v>
      </c>
      <c r="B6" s="135" t="s">
        <v>125</v>
      </c>
      <c r="C6" s="135" t="s">
        <v>126</v>
      </c>
      <c r="D6" s="135" t="s">
        <v>127</v>
      </c>
      <c r="E6" s="135" t="s">
        <v>15</v>
      </c>
      <c r="F6" s="135" t="s">
        <v>128</v>
      </c>
      <c r="G6" s="142" t="s">
        <v>129</v>
      </c>
      <c r="H6" s="139"/>
      <c r="I6" s="135" t="s">
        <v>130</v>
      </c>
      <c r="J6" s="25"/>
      <c r="K6" s="25"/>
    </row>
    <row r="7" spans="1:11" ht="42" customHeight="1" x14ac:dyDescent="0.2">
      <c r="A7" s="136"/>
      <c r="B7" s="136"/>
      <c r="C7" s="136"/>
      <c r="D7" s="136"/>
      <c r="E7" s="136"/>
      <c r="F7" s="136"/>
      <c r="G7" s="5" t="s">
        <v>131</v>
      </c>
      <c r="H7" s="5" t="s">
        <v>132</v>
      </c>
      <c r="I7" s="136"/>
      <c r="J7" s="25"/>
      <c r="K7" s="25"/>
    </row>
    <row r="8" spans="1:11" ht="28.15" customHeight="1" x14ac:dyDescent="0.2">
      <c r="A8" s="8">
        <v>1</v>
      </c>
      <c r="B8" s="5">
        <v>2</v>
      </c>
      <c r="C8" s="8">
        <v>3</v>
      </c>
      <c r="D8" s="5">
        <v>4</v>
      </c>
      <c r="E8" s="8">
        <v>5</v>
      </c>
      <c r="F8" s="5">
        <v>6</v>
      </c>
      <c r="G8" s="8">
        <v>7</v>
      </c>
      <c r="H8" s="5">
        <v>8</v>
      </c>
      <c r="I8" s="8">
        <v>9</v>
      </c>
      <c r="J8" s="25"/>
      <c r="K8" s="25"/>
    </row>
    <row r="9" spans="1:11" ht="42.75" customHeight="1" x14ac:dyDescent="0.2">
      <c r="A9" s="163">
        <v>1</v>
      </c>
      <c r="B9" s="170" t="str">
        <f>G4</f>
        <v>2202-02-109-01-00</v>
      </c>
      <c r="C9" s="171" t="s">
        <v>220</v>
      </c>
      <c r="D9" s="114" t="s">
        <v>210</v>
      </c>
      <c r="E9" s="115" t="s">
        <v>206</v>
      </c>
      <c r="F9" s="115">
        <v>3</v>
      </c>
      <c r="G9" s="115">
        <v>1</v>
      </c>
      <c r="H9" s="115"/>
      <c r="I9" s="115">
        <v>2</v>
      </c>
      <c r="J9" s="70"/>
      <c r="K9" s="70"/>
    </row>
    <row r="10" spans="1:11" ht="42.75" customHeight="1" x14ac:dyDescent="0.2">
      <c r="A10" s="152"/>
      <c r="B10" s="152"/>
      <c r="C10" s="152"/>
      <c r="D10" s="114" t="s">
        <v>211</v>
      </c>
      <c r="E10" s="115" t="s">
        <v>26</v>
      </c>
      <c r="F10" s="115">
        <v>6</v>
      </c>
      <c r="G10" s="115">
        <v>1</v>
      </c>
      <c r="H10" s="115">
        <v>2</v>
      </c>
      <c r="I10" s="115">
        <v>3</v>
      </c>
      <c r="J10" s="70"/>
      <c r="K10" s="70"/>
    </row>
    <row r="11" spans="1:11" ht="42.75" customHeight="1" x14ac:dyDescent="0.2">
      <c r="A11" s="152"/>
      <c r="B11" s="152"/>
      <c r="C11" s="152"/>
      <c r="D11" s="114" t="s">
        <v>212</v>
      </c>
      <c r="E11" s="115" t="s">
        <v>26</v>
      </c>
      <c r="F11" s="115">
        <v>1</v>
      </c>
      <c r="G11" s="115"/>
      <c r="H11" s="115"/>
      <c r="I11" s="115">
        <v>1</v>
      </c>
      <c r="J11" s="70"/>
      <c r="K11" s="70"/>
    </row>
    <row r="12" spans="1:11" ht="42.75" customHeight="1" x14ac:dyDescent="0.2">
      <c r="A12" s="152"/>
      <c r="B12" s="152"/>
      <c r="C12" s="152"/>
      <c r="D12" s="116" t="s">
        <v>213</v>
      </c>
      <c r="E12" s="115" t="s">
        <v>208</v>
      </c>
      <c r="F12" s="115">
        <v>1</v>
      </c>
      <c r="G12" s="115">
        <v>0</v>
      </c>
      <c r="H12" s="115">
        <v>1</v>
      </c>
      <c r="I12" s="115">
        <v>0</v>
      </c>
      <c r="J12" s="70"/>
      <c r="K12" s="70"/>
    </row>
    <row r="13" spans="1:11" ht="42.75" customHeight="1" x14ac:dyDescent="0.2">
      <c r="A13" s="136"/>
      <c r="B13" s="136"/>
      <c r="C13" s="136"/>
      <c r="D13" s="117" t="s">
        <v>214</v>
      </c>
      <c r="E13" s="115" t="s">
        <v>215</v>
      </c>
      <c r="F13" s="115">
        <v>2</v>
      </c>
      <c r="G13" s="115">
        <v>0</v>
      </c>
      <c r="H13" s="115">
        <v>0</v>
      </c>
      <c r="I13" s="115">
        <v>2</v>
      </c>
      <c r="J13" s="70"/>
      <c r="K13" s="70"/>
    </row>
    <row r="14" spans="1:11" ht="30.75" customHeight="1" x14ac:dyDescent="0.2">
      <c r="A14" s="68"/>
      <c r="B14" s="5"/>
      <c r="C14" s="5"/>
      <c r="D14" s="118"/>
      <c r="E14" s="118" t="s">
        <v>133</v>
      </c>
      <c r="F14" s="119">
        <f>SUM(F9:F13)</f>
        <v>13</v>
      </c>
      <c r="G14" s="119">
        <f>SUM(G9:G13)</f>
        <v>2</v>
      </c>
      <c r="H14" s="119">
        <f>SUM(H9:H13)</f>
        <v>3</v>
      </c>
      <c r="I14" s="119">
        <f>SUM(I9:I13)</f>
        <v>8</v>
      </c>
      <c r="J14" s="45"/>
      <c r="K14" s="45"/>
    </row>
    <row r="15" spans="1:11" ht="12.75" customHeight="1" x14ac:dyDescent="0.3">
      <c r="B15" s="71"/>
      <c r="C15" s="71"/>
    </row>
    <row r="16" spans="1:11" ht="12.75" customHeight="1" x14ac:dyDescent="0.3">
      <c r="B16" s="71"/>
      <c r="C16" s="71"/>
    </row>
    <row r="17" spans="2:9" ht="12.75" customHeight="1" x14ac:dyDescent="0.3">
      <c r="B17" s="71"/>
      <c r="C17" s="71"/>
    </row>
    <row r="18" spans="2:9" ht="12.75" customHeight="1" x14ac:dyDescent="0.25">
      <c r="G18" s="164"/>
      <c r="H18" s="144"/>
      <c r="I18" s="144"/>
    </row>
    <row r="19" spans="2:9" ht="12.75" customHeight="1" x14ac:dyDescent="0.25">
      <c r="G19" s="164"/>
      <c r="H19" s="144"/>
      <c r="I19" s="144"/>
    </row>
    <row r="20" spans="2:9" ht="12.75" customHeight="1" x14ac:dyDescent="0.25">
      <c r="G20" s="164"/>
      <c r="H20" s="144"/>
      <c r="I20" s="144"/>
    </row>
    <row r="21" spans="2:9" ht="12.75" customHeight="1" x14ac:dyDescent="0.25">
      <c r="G21" s="164"/>
      <c r="H21" s="144"/>
      <c r="I21" s="144"/>
    </row>
    <row r="22" spans="2:9" ht="12.75" customHeight="1" x14ac:dyDescent="0.2"/>
    <row r="23" spans="2:9" ht="12.75" customHeight="1" x14ac:dyDescent="0.2"/>
    <row r="24" spans="2:9" ht="12.75" customHeight="1" x14ac:dyDescent="0.2"/>
    <row r="25" spans="2:9" ht="12.75" customHeight="1" x14ac:dyDescent="0.2"/>
    <row r="26" spans="2:9" ht="12.75" customHeight="1" x14ac:dyDescent="0.2"/>
    <row r="27" spans="2:9" ht="12.75" customHeight="1" x14ac:dyDescent="0.2"/>
    <row r="28" spans="2:9" ht="12.75" customHeight="1" x14ac:dyDescent="0.2"/>
    <row r="29" spans="2:9" ht="12.75" customHeight="1" x14ac:dyDescent="0.2"/>
    <row r="30" spans="2:9" ht="12.75" customHeight="1" x14ac:dyDescent="0.2"/>
    <row r="31" spans="2:9" ht="12.75" customHeight="1" x14ac:dyDescent="0.2"/>
    <row r="32" spans="2: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20">
    <mergeCell ref="A1:I1"/>
    <mergeCell ref="A3:I3"/>
    <mergeCell ref="A6:A7"/>
    <mergeCell ref="E6:E7"/>
    <mergeCell ref="A9:A13"/>
    <mergeCell ref="F6:F7"/>
    <mergeCell ref="D6:D7"/>
    <mergeCell ref="C6:C7"/>
    <mergeCell ref="A5:I5"/>
    <mergeCell ref="E4:F4"/>
    <mergeCell ref="G4:I4"/>
    <mergeCell ref="G20:I20"/>
    <mergeCell ref="G21:I21"/>
    <mergeCell ref="B6:B7"/>
    <mergeCell ref="G18:I18"/>
    <mergeCell ref="I6:I7"/>
    <mergeCell ref="G6:H6"/>
    <mergeCell ref="G19:I19"/>
    <mergeCell ref="B9:B13"/>
    <mergeCell ref="C9:C13"/>
  </mergeCells>
  <pageMargins left="0.96" right="0.28999999999999998" top="0.66" bottom="0.8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workbookViewId="0">
      <selection activeCell="P9" sqref="P9"/>
    </sheetView>
  </sheetViews>
  <sheetFormatPr defaultColWidth="14.42578125" defaultRowHeight="15" customHeight="1" x14ac:dyDescent="0.2"/>
  <cols>
    <col min="1" max="1" width="4.28515625" customWidth="1"/>
    <col min="2" max="2" width="6.7109375" customWidth="1"/>
    <col min="3" max="3" width="13.28515625" customWidth="1"/>
    <col min="4" max="4" width="10.7109375" customWidth="1"/>
    <col min="5" max="18" width="8.7109375" customWidth="1"/>
  </cols>
  <sheetData>
    <row r="1" spans="1:18" ht="26.25" customHeight="1" x14ac:dyDescent="0.2">
      <c r="A1" s="176">
        <f>'1A'!A1:I1</f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spans="1:18" ht="12.75" customHeight="1" x14ac:dyDescent="0.25">
      <c r="B2" s="1"/>
      <c r="C2" s="1"/>
    </row>
    <row r="3" spans="1:18" ht="12.75" customHeight="1" x14ac:dyDescent="0.3">
      <c r="A3" s="173" t="s">
        <v>134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</row>
    <row r="4" spans="1:18" ht="13.9" customHeight="1" x14ac:dyDescent="0.2">
      <c r="A4" s="72" t="str">
        <f>'1A'!A4:I4</f>
        <v xml:space="preserve">Office Id :- </v>
      </c>
      <c r="B4" s="72"/>
      <c r="C4" s="72">
        <f>'master sheet'!D9</f>
        <v>0</v>
      </c>
      <c r="D4" s="72"/>
      <c r="E4" s="72"/>
      <c r="F4" s="72"/>
      <c r="G4" s="72"/>
      <c r="H4" s="72"/>
      <c r="I4" s="72" t="str">
        <f>'1A'!E4</f>
        <v>Budget Head :-</v>
      </c>
      <c r="J4" s="72"/>
      <c r="K4" s="200" t="str">
        <f>'master sheet'!D10</f>
        <v>2202-02-109-01-00</v>
      </c>
      <c r="L4" s="200"/>
      <c r="M4" s="200"/>
      <c r="N4" s="200"/>
      <c r="O4" s="200"/>
      <c r="P4" s="200"/>
      <c r="Q4" s="200"/>
      <c r="R4" s="200"/>
    </row>
    <row r="5" spans="1:18" ht="22.9" customHeight="1" x14ac:dyDescent="0.3">
      <c r="A5" s="147" t="s">
        <v>135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</row>
    <row r="6" spans="1:18" ht="12.75" customHeight="1" x14ac:dyDescent="0.25">
      <c r="B6" s="1"/>
      <c r="C6" s="1"/>
    </row>
    <row r="7" spans="1:18" ht="114" customHeight="1" x14ac:dyDescent="0.2">
      <c r="A7" s="73" t="s">
        <v>49</v>
      </c>
      <c r="B7" s="73" t="s">
        <v>125</v>
      </c>
      <c r="C7" s="73" t="s">
        <v>126</v>
      </c>
      <c r="D7" s="5" t="s">
        <v>127</v>
      </c>
      <c r="E7" s="5" t="s">
        <v>15</v>
      </c>
      <c r="F7" s="5" t="s">
        <v>136</v>
      </c>
      <c r="G7" s="5" t="s">
        <v>137</v>
      </c>
      <c r="H7" s="5" t="s">
        <v>138</v>
      </c>
      <c r="I7" s="5" t="s">
        <v>139</v>
      </c>
      <c r="J7" s="5" t="s">
        <v>138</v>
      </c>
      <c r="K7" s="5" t="s">
        <v>140</v>
      </c>
      <c r="L7" s="5" t="s">
        <v>138</v>
      </c>
      <c r="M7" s="5" t="s">
        <v>141</v>
      </c>
      <c r="N7" s="5" t="s">
        <v>138</v>
      </c>
      <c r="O7" s="5" t="s">
        <v>142</v>
      </c>
      <c r="P7" s="5" t="s">
        <v>138</v>
      </c>
      <c r="Q7" s="5" t="s">
        <v>143</v>
      </c>
      <c r="R7" s="5" t="s">
        <v>138</v>
      </c>
    </row>
    <row r="8" spans="1:18" ht="37.9" customHeight="1" x14ac:dyDescent="0.2">
      <c r="A8" s="8">
        <v>1</v>
      </c>
      <c r="B8" s="73">
        <v>2</v>
      </c>
      <c r="C8" s="8">
        <v>3</v>
      </c>
      <c r="D8" s="73">
        <v>4</v>
      </c>
      <c r="E8" s="8">
        <v>5</v>
      </c>
      <c r="F8" s="73">
        <v>6</v>
      </c>
      <c r="G8" s="8">
        <v>7</v>
      </c>
      <c r="H8" s="73">
        <v>8</v>
      </c>
      <c r="I8" s="8">
        <v>9</v>
      </c>
      <c r="J8" s="73">
        <v>10</v>
      </c>
      <c r="K8" s="8">
        <v>11</v>
      </c>
      <c r="L8" s="8">
        <v>12</v>
      </c>
      <c r="M8" s="73">
        <v>13</v>
      </c>
      <c r="N8" s="8">
        <v>14</v>
      </c>
      <c r="O8" s="73">
        <v>15</v>
      </c>
      <c r="P8" s="8">
        <v>16</v>
      </c>
      <c r="Q8" s="73">
        <v>17</v>
      </c>
      <c r="R8" s="8">
        <v>18</v>
      </c>
    </row>
    <row r="9" spans="1:18" ht="44.25" customHeight="1" x14ac:dyDescent="0.2">
      <c r="A9" s="68"/>
      <c r="B9" s="74"/>
      <c r="C9" s="5"/>
      <c r="D9" s="75" t="s">
        <v>57</v>
      </c>
      <c r="E9" s="75" t="s">
        <v>57</v>
      </c>
      <c r="F9" s="75" t="s">
        <v>57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0</v>
      </c>
    </row>
    <row r="10" spans="1:18" ht="24.75" customHeight="1" x14ac:dyDescent="0.2">
      <c r="A10" s="68"/>
      <c r="B10" s="73"/>
      <c r="C10" s="73"/>
      <c r="D10" s="73"/>
      <c r="E10" s="73" t="s">
        <v>133</v>
      </c>
      <c r="F10" s="76">
        <f>SUM(F9)</f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f t="shared" ref="M10:N10" si="0">SUM(M9)</f>
        <v>0</v>
      </c>
      <c r="N10" s="76">
        <f t="shared" si="0"/>
        <v>0</v>
      </c>
      <c r="O10" s="76">
        <v>0</v>
      </c>
      <c r="P10" s="76">
        <v>0</v>
      </c>
      <c r="Q10" s="76">
        <v>0</v>
      </c>
      <c r="R10" s="76">
        <v>0</v>
      </c>
    </row>
    <row r="11" spans="1:18" ht="12.75" customHeight="1" x14ac:dyDescent="0.3">
      <c r="B11" s="71"/>
      <c r="C11" s="71"/>
    </row>
    <row r="12" spans="1:18" ht="45.75" customHeight="1" x14ac:dyDescent="0.2">
      <c r="A12" s="175" t="s">
        <v>144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</row>
    <row r="13" spans="1:18" ht="12.75" customHeight="1" x14ac:dyDescent="0.2">
      <c r="B13" s="175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</row>
    <row r="14" spans="1:18" ht="12.75" customHeight="1" x14ac:dyDescent="0.25">
      <c r="L14" s="164"/>
      <c r="M14" s="144"/>
      <c r="N14" s="144"/>
    </row>
    <row r="15" spans="1:18" ht="12.75" customHeight="1" x14ac:dyDescent="0.25">
      <c r="L15" s="164"/>
      <c r="M15" s="144"/>
      <c r="N15" s="144"/>
    </row>
    <row r="16" spans="1:18" ht="12.75" customHeight="1" x14ac:dyDescent="0.25">
      <c r="L16" s="164"/>
      <c r="M16" s="144"/>
      <c r="N16" s="144"/>
    </row>
    <row r="17" spans="12:14" ht="12.75" customHeight="1" x14ac:dyDescent="0.25">
      <c r="L17" s="164"/>
      <c r="M17" s="144"/>
      <c r="N17" s="144"/>
    </row>
    <row r="18" spans="12:14" ht="12.75" customHeight="1" x14ac:dyDescent="0.2"/>
    <row r="19" spans="12:14" ht="12.75" customHeight="1" x14ac:dyDescent="0.2"/>
    <row r="20" spans="12:14" ht="12.75" customHeight="1" x14ac:dyDescent="0.2"/>
    <row r="21" spans="12:14" ht="12.75" customHeight="1" x14ac:dyDescent="0.2"/>
    <row r="22" spans="12:14" ht="12.75" customHeight="1" x14ac:dyDescent="0.2"/>
    <row r="23" spans="12:14" ht="12.75" customHeight="1" x14ac:dyDescent="0.2"/>
    <row r="24" spans="12:14" ht="12.75" customHeight="1" x14ac:dyDescent="0.2"/>
    <row r="25" spans="12:14" ht="12.75" customHeight="1" x14ac:dyDescent="0.2"/>
    <row r="26" spans="12:14" ht="12.75" customHeight="1" x14ac:dyDescent="0.2"/>
    <row r="27" spans="12:14" ht="12.75" customHeight="1" x14ac:dyDescent="0.2"/>
    <row r="28" spans="12:14" ht="12.75" customHeight="1" x14ac:dyDescent="0.2"/>
    <row r="29" spans="12:14" ht="12.75" customHeight="1" x14ac:dyDescent="0.2"/>
    <row r="30" spans="12:14" ht="12.75" customHeight="1" x14ac:dyDescent="0.2"/>
    <row r="31" spans="12:14" ht="12.75" customHeight="1" x14ac:dyDescent="0.2"/>
    <row r="32" spans="12:1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10">
    <mergeCell ref="L17:N17"/>
    <mergeCell ref="B13:O13"/>
    <mergeCell ref="A12:R12"/>
    <mergeCell ref="A1:R1"/>
    <mergeCell ref="L14:N14"/>
    <mergeCell ref="L15:N15"/>
    <mergeCell ref="L16:N16"/>
    <mergeCell ref="A3:R3"/>
    <mergeCell ref="A5:R5"/>
    <mergeCell ref="K4:R4"/>
  </mergeCells>
  <pageMargins left="0.32" right="0.23622047244094491" top="0.35433070866141736" bottom="0.55118110236220474" header="0" footer="0"/>
  <pageSetup paperSize="9" scale="88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E9" sqref="E9"/>
    </sheetView>
  </sheetViews>
  <sheetFormatPr defaultColWidth="14.42578125" defaultRowHeight="15" customHeight="1" x14ac:dyDescent="0.2"/>
  <cols>
    <col min="1" max="1" width="12.28515625" customWidth="1"/>
    <col min="2" max="6" width="20.42578125" customWidth="1"/>
    <col min="7" max="11" width="8.7109375" customWidth="1"/>
  </cols>
  <sheetData>
    <row r="1" spans="1:11" ht="23.25" x14ac:dyDescent="0.3">
      <c r="A1" s="158">
        <f>'1B'!A1:R1</f>
        <v>0</v>
      </c>
      <c r="B1" s="144"/>
      <c r="C1" s="144"/>
      <c r="D1" s="144"/>
      <c r="E1" s="144"/>
      <c r="F1" s="144"/>
      <c r="G1" s="3"/>
      <c r="H1" s="3"/>
      <c r="I1" s="3"/>
      <c r="J1" s="3"/>
      <c r="K1" s="3"/>
    </row>
    <row r="2" spans="1:11" ht="18.75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8.75" x14ac:dyDescent="0.3">
      <c r="A3" s="177" t="s">
        <v>123</v>
      </c>
      <c r="B3" s="144"/>
      <c r="C3" s="144"/>
      <c r="D3" s="144"/>
      <c r="E3" s="144"/>
      <c r="F3" s="144"/>
      <c r="G3" s="77"/>
      <c r="H3" s="3"/>
      <c r="I3" s="3"/>
      <c r="J3" s="3"/>
      <c r="K3" s="3"/>
    </row>
    <row r="4" spans="1:11" ht="18.75" x14ac:dyDescent="0.3">
      <c r="A4" s="78" t="str">
        <f>'1B'!A4:R4</f>
        <v xml:space="preserve">Office Id :- </v>
      </c>
      <c r="B4" s="78">
        <f>'master sheet'!D9</f>
        <v>0</v>
      </c>
      <c r="C4" s="78"/>
      <c r="D4" s="78" t="str">
        <f>'1B'!I4</f>
        <v>Budget Head :-</v>
      </c>
      <c r="E4" s="201" t="str">
        <f>'master sheet'!D10</f>
        <v>2202-02-109-01-00</v>
      </c>
      <c r="F4" s="201"/>
      <c r="G4" s="3"/>
      <c r="H4" s="3"/>
      <c r="I4" s="3"/>
      <c r="J4" s="3"/>
      <c r="K4" s="3"/>
    </row>
    <row r="5" spans="1:11" ht="18.75" x14ac:dyDescent="0.3">
      <c r="A5" s="169" t="s">
        <v>145</v>
      </c>
      <c r="B5" s="144"/>
      <c r="C5" s="144"/>
      <c r="D5" s="144"/>
      <c r="E5" s="144"/>
      <c r="F5" s="144"/>
      <c r="G5" s="3"/>
      <c r="H5" s="3"/>
      <c r="I5" s="3"/>
      <c r="J5" s="3"/>
      <c r="K5" s="3"/>
    </row>
    <row r="6" spans="1:11" ht="18.75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56.25" x14ac:dyDescent="0.2">
      <c r="A7" s="5" t="s">
        <v>49</v>
      </c>
      <c r="B7" s="5" t="s">
        <v>125</v>
      </c>
      <c r="C7" s="5" t="s">
        <v>126</v>
      </c>
      <c r="D7" s="5" t="s">
        <v>127</v>
      </c>
      <c r="E7" s="5" t="s">
        <v>146</v>
      </c>
      <c r="F7" s="5" t="s">
        <v>147</v>
      </c>
      <c r="G7" s="4"/>
      <c r="H7" s="4"/>
      <c r="I7" s="4"/>
      <c r="J7" s="4"/>
      <c r="K7" s="4"/>
    </row>
    <row r="8" spans="1:11" ht="18.75" x14ac:dyDescent="0.3">
      <c r="A8" s="5">
        <v>1</v>
      </c>
      <c r="B8" s="5">
        <v>2</v>
      </c>
      <c r="C8" s="79">
        <v>3</v>
      </c>
      <c r="D8" s="5">
        <v>4</v>
      </c>
      <c r="E8" s="5">
        <v>5</v>
      </c>
      <c r="F8" s="5">
        <v>6</v>
      </c>
      <c r="G8" s="4"/>
      <c r="H8" s="4"/>
      <c r="I8" s="4"/>
      <c r="J8" s="4"/>
      <c r="K8" s="4"/>
    </row>
    <row r="9" spans="1:11" ht="18.75" x14ac:dyDescent="0.2">
      <c r="A9" s="80">
        <v>1</v>
      </c>
      <c r="B9" s="80">
        <v>0</v>
      </c>
      <c r="C9" s="80"/>
      <c r="D9" s="81" t="s">
        <v>148</v>
      </c>
      <c r="E9" s="81" t="s">
        <v>148</v>
      </c>
      <c r="F9" s="81" t="s">
        <v>148</v>
      </c>
      <c r="G9" s="82"/>
      <c r="H9" s="82"/>
      <c r="I9" s="82"/>
      <c r="J9" s="82"/>
      <c r="K9" s="82"/>
    </row>
    <row r="10" spans="1:11" ht="12.75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2.75" customHeigh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12.75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12.75" customHeigh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ht="12.75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12.75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12.75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12.75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12.75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12.75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12.75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2.75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2.75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12.75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2.75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2.7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2.75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2.75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2.7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2.7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2.7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2.7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2.7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2.7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2.7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2.75" customHeight="1" x14ac:dyDescent="0.2"/>
    <row r="36" spans="1:11" ht="12.75" customHeight="1" x14ac:dyDescent="0.2"/>
    <row r="37" spans="1:11" ht="12.75" customHeight="1" x14ac:dyDescent="0.2"/>
    <row r="38" spans="1:11" ht="12.75" customHeight="1" x14ac:dyDescent="0.2"/>
    <row r="39" spans="1:11" ht="12.75" customHeight="1" x14ac:dyDescent="0.2"/>
    <row r="40" spans="1:11" ht="12.75" customHeight="1" x14ac:dyDescent="0.2"/>
    <row r="41" spans="1:11" ht="12.75" customHeight="1" x14ac:dyDescent="0.2"/>
    <row r="42" spans="1:11" ht="12.75" customHeight="1" x14ac:dyDescent="0.2"/>
    <row r="43" spans="1:11" ht="12.75" customHeight="1" x14ac:dyDescent="0.2"/>
    <row r="44" spans="1:11" ht="12.75" customHeight="1" x14ac:dyDescent="0.2"/>
    <row r="45" spans="1:11" ht="12.75" customHeight="1" x14ac:dyDescent="0.2"/>
    <row r="46" spans="1:11" ht="12.75" customHeight="1" x14ac:dyDescent="0.2"/>
    <row r="47" spans="1:11" ht="12.75" customHeight="1" x14ac:dyDescent="0.2"/>
    <row r="48" spans="1:1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4">
    <mergeCell ref="A5:F5"/>
    <mergeCell ref="A1:F1"/>
    <mergeCell ref="A3:F3"/>
    <mergeCell ref="E4:F4"/>
  </mergeCells>
  <pageMargins left="1.46" right="0.70866141732283472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master sheet</vt:lpstr>
      <vt:lpstr>8(GA1)</vt:lpstr>
      <vt:lpstr>summary</vt:lpstr>
      <vt:lpstr>8A</vt:lpstr>
      <vt:lpstr>9(GA2)</vt:lpstr>
      <vt:lpstr>10(GA3)</vt:lpstr>
      <vt:lpstr>1A</vt:lpstr>
      <vt:lpstr>1B</vt:lpstr>
      <vt:lpstr>1C </vt:lpstr>
      <vt:lpstr>1D</vt:lpstr>
      <vt:lpstr>2</vt:lpstr>
      <vt:lpstr>3</vt:lpstr>
      <vt:lpstr>4A</vt:lpstr>
      <vt:lpstr>4B</vt:lpstr>
      <vt:lpstr>5</vt:lpstr>
      <vt:lpstr>6</vt:lpstr>
    </vt:vector>
  </TitlesOfParts>
  <Company>&lt;egyptian hak&gt;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Sandeep Sharma</dc:creator>
  <cp:lastModifiedBy>Bukansar Bada</cp:lastModifiedBy>
  <cp:lastPrinted>2023-08-24T04:31:12Z</cp:lastPrinted>
  <dcterms:created xsi:type="dcterms:W3CDTF">2011-08-25T05:43:32Z</dcterms:created>
  <dcterms:modified xsi:type="dcterms:W3CDTF">2025-08-13T05:29:46Z</dcterms:modified>
</cp:coreProperties>
</file>